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SVEHOA\2022\Financials\"/>
    </mc:Choice>
  </mc:AlternateContent>
  <bookViews>
    <workbookView xWindow="-120" yWindow="480" windowWidth="29040" windowHeight="15840"/>
  </bookViews>
  <sheets>
    <sheet name="Master" sheetId="1" r:id="rId1"/>
    <sheet name="Jan" sheetId="2" r:id="rId2"/>
    <sheet name="Feb" sheetId="14" r:id="rId3"/>
    <sheet name="Mar" sheetId="15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1" i="1" l="1"/>
  <c r="H69" i="1"/>
  <c r="H68" i="1"/>
  <c r="R58" i="14"/>
  <c r="R54" i="14"/>
  <c r="R57" i="14"/>
  <c r="H65" i="1"/>
  <c r="H63" i="1"/>
  <c r="H62" i="1"/>
  <c r="H61" i="1"/>
  <c r="F29" i="14"/>
  <c r="F7" i="14"/>
  <c r="F11" i="14"/>
  <c r="F28" i="14"/>
  <c r="J55" i="1"/>
  <c r="K55" i="1"/>
  <c r="L55" i="1"/>
  <c r="M55" i="1"/>
  <c r="N55" i="1"/>
  <c r="O55" i="1"/>
  <c r="P55" i="1"/>
  <c r="Q55" i="1"/>
  <c r="R55" i="1"/>
  <c r="H55" i="1"/>
  <c r="I55" i="1"/>
  <c r="H52" i="1"/>
  <c r="H50" i="1"/>
  <c r="I50" i="1"/>
  <c r="J50" i="1"/>
  <c r="K50" i="1"/>
  <c r="L50" i="1"/>
  <c r="M50" i="1"/>
  <c r="N50" i="1"/>
  <c r="O50" i="1"/>
  <c r="P50" i="1"/>
  <c r="Q50" i="1"/>
  <c r="R50" i="1"/>
  <c r="H37" i="1"/>
  <c r="I37" i="1"/>
  <c r="J37" i="1"/>
  <c r="K37" i="1"/>
  <c r="L37" i="1"/>
  <c r="M37" i="1"/>
  <c r="N37" i="1"/>
  <c r="O37" i="1"/>
  <c r="P37" i="1"/>
  <c r="Q37" i="1"/>
  <c r="R37" i="1"/>
  <c r="H29" i="1"/>
  <c r="I29" i="1"/>
  <c r="J29" i="1"/>
  <c r="K29" i="1"/>
  <c r="L29" i="1"/>
  <c r="M29" i="1"/>
  <c r="N29" i="1"/>
  <c r="O29" i="1"/>
  <c r="P29" i="1"/>
  <c r="Q29" i="1"/>
  <c r="R29" i="1"/>
  <c r="H27" i="1"/>
  <c r="I27" i="1"/>
  <c r="J27" i="1"/>
  <c r="K27" i="1"/>
  <c r="L27" i="1"/>
  <c r="M27" i="1"/>
  <c r="N27" i="1"/>
  <c r="O27" i="1"/>
  <c r="P27" i="1"/>
  <c r="Q27" i="1"/>
  <c r="R27" i="1"/>
  <c r="I18" i="1"/>
  <c r="J18" i="1"/>
  <c r="K18" i="1"/>
  <c r="L18" i="1"/>
  <c r="M18" i="1"/>
  <c r="N18" i="1"/>
  <c r="O18" i="1"/>
  <c r="P18" i="1"/>
  <c r="Q18" i="1"/>
  <c r="R18" i="1"/>
  <c r="H16" i="1"/>
  <c r="I16" i="1"/>
  <c r="J16" i="1"/>
  <c r="K16" i="1"/>
  <c r="L16" i="1"/>
  <c r="M16" i="1"/>
  <c r="N16" i="1"/>
  <c r="O16" i="1"/>
  <c r="P16" i="1"/>
  <c r="Q16" i="1"/>
  <c r="R16" i="1"/>
  <c r="H12" i="1"/>
  <c r="I12" i="1"/>
  <c r="J12" i="1"/>
  <c r="K12" i="1"/>
  <c r="L12" i="1"/>
  <c r="M12" i="1"/>
  <c r="N12" i="1"/>
  <c r="O12" i="1"/>
  <c r="P12" i="1"/>
  <c r="Q12" i="1"/>
  <c r="R12" i="1"/>
  <c r="H8" i="1"/>
  <c r="I8" i="1"/>
  <c r="J8" i="1"/>
  <c r="K8" i="1"/>
  <c r="L8" i="1"/>
  <c r="M8" i="1"/>
  <c r="N8" i="1"/>
  <c r="O8" i="1"/>
  <c r="P8" i="1"/>
  <c r="Q8" i="1"/>
  <c r="R8" i="1"/>
  <c r="G71" i="1"/>
  <c r="G69" i="1"/>
  <c r="G68" i="1"/>
  <c r="N47" i="2"/>
  <c r="N50" i="2"/>
  <c r="G63" i="1"/>
  <c r="G65" i="1"/>
  <c r="G62" i="1"/>
  <c r="G61" i="1"/>
  <c r="F12" i="2"/>
  <c r="F40" i="2"/>
  <c r="F39" i="2"/>
  <c r="F7" i="2"/>
  <c r="G52" i="1"/>
  <c r="G50" i="1"/>
  <c r="G37" i="1"/>
  <c r="G27" i="1"/>
  <c r="G29" i="1" s="1"/>
  <c r="G16" i="1"/>
  <c r="G12" i="1"/>
  <c r="G8" i="1"/>
  <c r="G55" i="1" l="1"/>
  <c r="H18" i="1"/>
  <c r="G18" i="1"/>
  <c r="F68" i="1"/>
  <c r="F62" i="1"/>
  <c r="F61" i="1"/>
  <c r="F37" i="1"/>
  <c r="F71" i="1" l="1"/>
  <c r="F65" i="1"/>
  <c r="F27" i="1"/>
  <c r="F29" i="1" s="1"/>
  <c r="F16" i="1"/>
  <c r="F12" i="1"/>
  <c r="F8" i="1"/>
  <c r="F18" i="1" l="1"/>
</calcChain>
</file>

<file path=xl/sharedStrings.xml><?xml version="1.0" encoding="utf-8"?>
<sst xmlns="http://schemas.openxmlformats.org/spreadsheetml/2006/main" count="100" uniqueCount="74">
  <si>
    <t>Star Valley Estates Homeowners Association</t>
  </si>
  <si>
    <t>Balance Sheet</t>
  </si>
  <si>
    <t>ASSETS</t>
  </si>
  <si>
    <t>Checking/Savings</t>
  </si>
  <si>
    <t>US Bank Operating</t>
  </si>
  <si>
    <t>Total Checking/Savings</t>
  </si>
  <si>
    <t>Accounts Receivable</t>
  </si>
  <si>
    <t>1200 -Accounts Receivable</t>
  </si>
  <si>
    <t>12000 - Undeposited Funds</t>
  </si>
  <si>
    <t>Total Current Assets</t>
  </si>
  <si>
    <t>TOTAL ASSETS</t>
  </si>
  <si>
    <t>LIABILITIES &amp; EQUITY</t>
  </si>
  <si>
    <t>Equity</t>
  </si>
  <si>
    <t>Retaining Earnings</t>
  </si>
  <si>
    <t>Net Income</t>
  </si>
  <si>
    <t>Total Equity</t>
  </si>
  <si>
    <t>TOTAL LIABILITIES &amp; EQUITY</t>
  </si>
  <si>
    <t>INCOME</t>
  </si>
  <si>
    <t>Assessment Income</t>
  </si>
  <si>
    <t>Fine Income</t>
  </si>
  <si>
    <t>Late Fee</t>
  </si>
  <si>
    <t>TOTAL INCOME</t>
  </si>
  <si>
    <t>EXPENSES</t>
  </si>
  <si>
    <t>Suspense</t>
  </si>
  <si>
    <t>Adminstration</t>
  </si>
  <si>
    <t>Insurance</t>
  </si>
  <si>
    <t>Managemernt Fees</t>
  </si>
  <si>
    <t>Permits, Fees &amp; Taxes</t>
  </si>
  <si>
    <t>Postage, Printing &amp; Supplies</t>
  </si>
  <si>
    <t>Legal &amp; Accounting</t>
  </si>
  <si>
    <t>Total 6000</t>
  </si>
  <si>
    <t>Administration</t>
  </si>
  <si>
    <t>TOTAL EXPENSE</t>
  </si>
  <si>
    <t>NET INCOME</t>
  </si>
  <si>
    <t>Customer Balance Summary for Assessments</t>
  </si>
  <si>
    <t>Past Due</t>
  </si>
  <si>
    <t>Bal Past Due</t>
  </si>
  <si>
    <t>Paid in Advance (PIA)</t>
  </si>
  <si>
    <t>Bal PIA</t>
  </si>
  <si>
    <t>Paid in Advance</t>
  </si>
  <si>
    <t>Current Assets</t>
  </si>
  <si>
    <t>Total Other Current Assets</t>
  </si>
  <si>
    <t>Opening Balance Equity</t>
  </si>
  <si>
    <t>Total Accounts Receivable</t>
  </si>
  <si>
    <t>Misc/Other Contract Serv</t>
  </si>
  <si>
    <t xml:space="preserve"> </t>
  </si>
  <si>
    <t>More than $500</t>
  </si>
  <si>
    <t>More than $100</t>
  </si>
  <si>
    <t>Less than $100</t>
  </si>
  <si>
    <t>March 31,2021</t>
  </si>
  <si>
    <t>Past Due More Than $500</t>
  </si>
  <si>
    <t>Past Due More Than $100</t>
  </si>
  <si>
    <t>Paid in Advance More Than $100</t>
  </si>
  <si>
    <t>Paid in Advance Less Than $100</t>
  </si>
  <si>
    <t>Status</t>
  </si>
  <si>
    <t># of Homeowners</t>
  </si>
  <si>
    <t>Past Due Less Than $100</t>
  </si>
  <si>
    <t>April 30,2021</t>
  </si>
  <si>
    <t>Account's in Collection with BLG</t>
  </si>
  <si>
    <t>Other Current Assets</t>
  </si>
  <si>
    <t>over $500.</t>
  </si>
  <si>
    <t>less  $500.</t>
  </si>
  <si>
    <t>Feb. 28,2022</t>
  </si>
  <si>
    <t>570894 005</t>
  </si>
  <si>
    <t>Settlement</t>
  </si>
  <si>
    <t>Forclosure</t>
  </si>
  <si>
    <t>565874 109</t>
  </si>
  <si>
    <t>Debt Repayment Agreement</t>
  </si>
  <si>
    <t>Out to Process Server</t>
  </si>
  <si>
    <t>Unknown Amount</t>
  </si>
  <si>
    <t>Owed to BLG (PB&amp;J)</t>
  </si>
  <si>
    <t>Balance due to SVEHOA</t>
  </si>
  <si>
    <t>Paid</t>
  </si>
  <si>
    <t>Paid accounts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</si>
</sst>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 Black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0"/>
      <color theme="4" tint="-0.24997711111789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/>
    <xf numFmtId="0" fontId="4" fillId="0" borderId="0" xfId="0" applyFont="1"/>
    <xf numFmtId="164" fontId="2" fillId="0" borderId="0" xfId="0" applyNumberFormat="1" applyFont="1"/>
    <xf numFmtId="0" fontId="6" fillId="0" borderId="0" xfId="0" applyFont="1"/>
    <xf numFmtId="0" fontId="6" fillId="0" borderId="0" xfId="0" applyFont="1" applyBorder="1"/>
    <xf numFmtId="44" fontId="0" fillId="0" borderId="0" xfId="1" applyFont="1"/>
    <xf numFmtId="44" fontId="4" fillId="0" borderId="0" xfId="1" applyFont="1"/>
    <xf numFmtId="44" fontId="1" fillId="0" borderId="0" xfId="1" applyFont="1"/>
    <xf numFmtId="0" fontId="2" fillId="0" borderId="0" xfId="0" applyFont="1"/>
    <xf numFmtId="0" fontId="5" fillId="0" borderId="0" xfId="0" applyFont="1"/>
    <xf numFmtId="0" fontId="5" fillId="0" borderId="0" xfId="0" applyFont="1" applyBorder="1"/>
    <xf numFmtId="44" fontId="2" fillId="0" borderId="0" xfId="1" applyFont="1"/>
    <xf numFmtId="0" fontId="0" fillId="0" borderId="0" xfId="0" applyFont="1"/>
    <xf numFmtId="0" fontId="0" fillId="0" borderId="0" xfId="0" applyBorder="1"/>
    <xf numFmtId="0" fontId="7" fillId="0" borderId="0" xfId="0" applyFont="1" applyAlignment="1">
      <alignment horizontal="center"/>
    </xf>
    <xf numFmtId="44" fontId="2" fillId="0" borderId="0" xfId="0" applyNumberFormat="1" applyFont="1"/>
    <xf numFmtId="0" fontId="6" fillId="0" borderId="0" xfId="0" applyFont="1" applyBorder="1" applyAlignment="1">
      <alignment horizontal="left"/>
    </xf>
    <xf numFmtId="44" fontId="0" fillId="0" borderId="0" xfId="0" applyNumberFormat="1"/>
    <xf numFmtId="37" fontId="0" fillId="0" borderId="0" xfId="1" applyNumberFormat="1" applyFont="1"/>
    <xf numFmtId="0" fontId="2" fillId="0" borderId="0" xfId="0" applyFont="1" applyAlignment="1">
      <alignment horizontal="center"/>
    </xf>
    <xf numFmtId="15" fontId="2" fillId="0" borderId="0" xfId="0" applyNumberFormat="1" applyFont="1"/>
    <xf numFmtId="44" fontId="0" fillId="0" borderId="0" xfId="0" applyNumberFormat="1" applyFont="1"/>
    <xf numFmtId="0" fontId="7" fillId="0" borderId="0" xfId="0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Fill="1" applyBorder="1"/>
    <xf numFmtId="0" fontId="2" fillId="0" borderId="0" xfId="0" applyFont="1" applyAlignment="1"/>
    <xf numFmtId="0" fontId="2" fillId="0" borderId="0" xfId="0" applyFont="1" applyAlignment="1">
      <alignment horizontal="center"/>
    </xf>
    <xf numFmtId="44" fontId="0" fillId="2" borderId="1" xfId="1" applyFont="1" applyFill="1" applyBorder="1"/>
    <xf numFmtId="44" fontId="0" fillId="2" borderId="0" xfId="0" applyNumberFormat="1" applyFill="1"/>
    <xf numFmtId="44" fontId="0" fillId="2" borderId="0" xfId="1" applyFont="1" applyFill="1"/>
    <xf numFmtId="0" fontId="8" fillId="0" borderId="0" xfId="2"/>
    <xf numFmtId="0" fontId="9" fillId="3" borderId="0" xfId="0" applyFont="1" applyFill="1"/>
    <xf numFmtId="0" fontId="10" fillId="0" borderId="0" xfId="0" applyFont="1"/>
    <xf numFmtId="44" fontId="12" fillId="0" borderId="0" xfId="1" applyFont="1" applyBorder="1"/>
    <xf numFmtId="44" fontId="13" fillId="0" borderId="0" xfId="1" applyFont="1" applyBorder="1"/>
    <xf numFmtId="1" fontId="0" fillId="0" borderId="0" xfId="0" applyNumberFormat="1"/>
    <xf numFmtId="1" fontId="2" fillId="0" borderId="0" xfId="0" applyNumberFormat="1" applyFont="1"/>
    <xf numFmtId="44" fontId="2" fillId="0" borderId="1" xfId="1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164" fontId="2" fillId="0" borderId="2" xfId="0" applyNumberFormat="1" applyFont="1" applyBorder="1"/>
    <xf numFmtId="0" fontId="0" fillId="0" borderId="2" xfId="0" applyBorder="1"/>
    <xf numFmtId="44" fontId="0" fillId="0" borderId="2" xfId="1" applyFont="1" applyBorder="1"/>
    <xf numFmtId="44" fontId="1" fillId="0" borderId="2" xfId="1" applyFont="1" applyBorder="1"/>
    <xf numFmtId="44" fontId="6" fillId="0" borderId="2" xfId="1" applyFont="1" applyFill="1" applyBorder="1"/>
    <xf numFmtId="44" fontId="2" fillId="0" borderId="2" xfId="1" applyFont="1" applyBorder="1"/>
    <xf numFmtId="44" fontId="0" fillId="0" borderId="0" xfId="1" applyFont="1" applyAlignment="1">
      <alignment horizontal="right"/>
    </xf>
    <xf numFmtId="44" fontId="2" fillId="0" borderId="0" xfId="1" applyFont="1" applyAlignment="1">
      <alignment horizontal="right"/>
    </xf>
    <xf numFmtId="44" fontId="2" fillId="0" borderId="0" xfId="1" applyFont="1" applyAlignment="1">
      <alignment horizontal="center"/>
    </xf>
    <xf numFmtId="44" fontId="11" fillId="0" borderId="0" xfId="1" applyFont="1" applyFill="1" applyBorder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5" fillId="4" borderId="0" xfId="0" applyFont="1" applyFill="1"/>
    <xf numFmtId="0" fontId="2" fillId="4" borderId="0" xfId="0" applyFont="1" applyFill="1"/>
    <xf numFmtId="0" fontId="5" fillId="4" borderId="0" xfId="0" applyFont="1" applyFill="1" applyBorder="1"/>
    <xf numFmtId="44" fontId="12" fillId="4" borderId="0" xfId="1" applyFont="1" applyFill="1" applyBorder="1"/>
    <xf numFmtId="44" fontId="2" fillId="4" borderId="0" xfId="0" applyNumberFormat="1" applyFont="1" applyFill="1"/>
    <xf numFmtId="44" fontId="2" fillId="4" borderId="0" xfId="1" applyFont="1" applyFill="1"/>
    <xf numFmtId="0" fontId="6" fillId="4" borderId="0" xfId="0" applyFont="1" applyFill="1"/>
    <xf numFmtId="0" fontId="6" fillId="4" borderId="0" xfId="0" applyFont="1" applyFill="1" applyBorder="1"/>
    <xf numFmtId="0" fontId="4" fillId="4" borderId="0" xfId="0" applyFont="1" applyFill="1"/>
    <xf numFmtId="44" fontId="0" fillId="4" borderId="2" xfId="1" applyFont="1" applyFill="1" applyBorder="1"/>
    <xf numFmtId="44" fontId="0" fillId="4" borderId="0" xfId="1" applyFont="1" applyFill="1"/>
    <xf numFmtId="0" fontId="0" fillId="4" borderId="0" xfId="0" applyFill="1"/>
    <xf numFmtId="0" fontId="0" fillId="4" borderId="0" xfId="0" applyFill="1" applyBorder="1"/>
    <xf numFmtId="44" fontId="2" fillId="4" borderId="0" xfId="0" applyNumberFormat="1" applyFont="1" applyFill="1" applyBorder="1"/>
    <xf numFmtId="14" fontId="0" fillId="0" borderId="0" xfId="0" applyNumberFormat="1"/>
    <xf numFmtId="44" fontId="0" fillId="0" borderId="0" xfId="1" applyFont="1" applyAlignment="1">
      <alignment horizontal="center"/>
    </xf>
    <xf numFmtId="0" fontId="14" fillId="0" borderId="0" xfId="0" applyFont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4" fontId="0" fillId="4" borderId="3" xfId="0" applyNumberFormat="1" applyFill="1" applyBorder="1" applyAlignment="1">
      <alignment horizontal="center"/>
    </xf>
    <xf numFmtId="14" fontId="0" fillId="4" borderId="4" xfId="0" applyNumberFormat="1" applyFill="1" applyBorder="1" applyAlignment="1">
      <alignment horizontal="center"/>
    </xf>
    <xf numFmtId="14" fontId="0" fillId="4" borderId="5" xfId="0" applyNumberFormat="1" applyFill="1" applyBorder="1" applyAlignment="1">
      <alignment horizontal="center"/>
    </xf>
    <xf numFmtId="164" fontId="0" fillId="0" borderId="0" xfId="0" applyNumberForma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3</xdr:col>
      <xdr:colOff>719076</xdr:colOff>
      <xdr:row>39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2547876" cy="6858000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2</xdr:row>
      <xdr:rowOff>142875</xdr:rowOff>
    </xdr:from>
    <xdr:to>
      <xdr:col>11</xdr:col>
      <xdr:colOff>600074</xdr:colOff>
      <xdr:row>35</xdr:row>
      <xdr:rowOff>133350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43525" y="523875"/>
          <a:ext cx="2438399" cy="6276975"/>
        </a:xfrm>
        <a:prstGeom prst="rect">
          <a:avLst/>
        </a:prstGeom>
      </xdr:spPr>
    </xdr:pic>
    <xdr:clientData/>
  </xdr:twoCellAnchor>
  <xdr:twoCellAnchor editAs="oneCell">
    <xdr:from>
      <xdr:col>7</xdr:col>
      <xdr:colOff>600075</xdr:colOff>
      <xdr:row>34</xdr:row>
      <xdr:rowOff>95251</xdr:rowOff>
    </xdr:from>
    <xdr:to>
      <xdr:col>11</xdr:col>
      <xdr:colOff>561975</xdr:colOff>
      <xdr:row>50</xdr:row>
      <xdr:rowOff>57151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43525" y="6572251"/>
          <a:ext cx="2400300" cy="3009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3</xdr:row>
      <xdr:rowOff>0</xdr:rowOff>
    </xdr:from>
    <xdr:to>
      <xdr:col>3</xdr:col>
      <xdr:colOff>571501</xdr:colOff>
      <xdr:row>28</xdr:row>
      <xdr:rowOff>47626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1500"/>
          <a:ext cx="2400300" cy="4810126"/>
        </a:xfrm>
        <a:prstGeom prst="rect">
          <a:avLst/>
        </a:prstGeom>
      </xdr:spPr>
    </xdr:pic>
    <xdr:clientData/>
  </xdr:twoCellAnchor>
  <xdr:twoCellAnchor editAs="oneCell">
    <xdr:from>
      <xdr:col>6</xdr:col>
      <xdr:colOff>609599</xdr:colOff>
      <xdr:row>3</xdr:row>
      <xdr:rowOff>190499</xdr:rowOff>
    </xdr:from>
    <xdr:to>
      <xdr:col>16</xdr:col>
      <xdr:colOff>9524</xdr:colOff>
      <xdr:row>37</xdr:row>
      <xdr:rowOff>28575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52949" y="761999"/>
          <a:ext cx="5591175" cy="6315076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</xdr:row>
      <xdr:rowOff>19050</xdr:rowOff>
    </xdr:from>
    <xdr:to>
      <xdr:col>15</xdr:col>
      <xdr:colOff>600075</xdr:colOff>
      <xdr:row>49</xdr:row>
      <xdr:rowOff>76200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52950" y="7067550"/>
          <a:ext cx="5572125" cy="23431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</xdr:row>
      <xdr:rowOff>133350</xdr:rowOff>
    </xdr:from>
    <xdr:to>
      <xdr:col>15</xdr:col>
      <xdr:colOff>542925</xdr:colOff>
      <xdr:row>57</xdr:row>
      <xdr:rowOff>66675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52950" y="9277350"/>
          <a:ext cx="5514975" cy="1647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76200</xdr:colOff>
      <xdr:row>32</xdr:row>
      <xdr:rowOff>9525</xdr:rowOff>
    </xdr:from>
    <xdr:to>
      <xdr:col>23</xdr:col>
      <xdr:colOff>10367</xdr:colOff>
      <xdr:row>33</xdr:row>
      <xdr:rowOff>161973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91500" y="6105525"/>
          <a:ext cx="6030167" cy="342948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34</xdr:row>
      <xdr:rowOff>28575</xdr:rowOff>
    </xdr:from>
    <xdr:to>
      <xdr:col>23</xdr:col>
      <xdr:colOff>38946</xdr:colOff>
      <xdr:row>52</xdr:row>
      <xdr:rowOff>19530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91500" y="6505575"/>
          <a:ext cx="6058746" cy="34390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247650</xdr:colOff>
      <xdr:row>32</xdr:row>
      <xdr:rowOff>104775</xdr:rowOff>
    </xdr:from>
    <xdr:to>
      <xdr:col>21</xdr:col>
      <xdr:colOff>543562</xdr:colOff>
      <xdr:row>36</xdr:row>
      <xdr:rowOff>38100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72550" y="6200775"/>
          <a:ext cx="4563112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6"/>
  <sheetViews>
    <sheetView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D86" sqref="D86"/>
    </sheetView>
  </sheetViews>
  <sheetFormatPr defaultRowHeight="15" x14ac:dyDescent="0.25"/>
  <cols>
    <col min="1" max="1" width="9.7109375" bestFit="1" customWidth="1"/>
    <col min="2" max="2" width="20.28515625" customWidth="1"/>
    <col min="3" max="3" width="24.140625" bestFit="1" customWidth="1"/>
    <col min="4" max="4" width="25.28515625" bestFit="1" customWidth="1"/>
    <col min="5" max="5" width="24.85546875" style="13" customWidth="1"/>
    <col min="6" max="6" width="11.28515625" style="13" customWidth="1"/>
    <col min="7" max="7" width="11.5703125" style="43" customWidth="1"/>
    <col min="8" max="10" width="11.5703125" style="12" customWidth="1"/>
    <col min="11" max="11" width="11.5703125" style="12" bestFit="1" customWidth="1"/>
    <col min="12" max="12" width="11.5703125" style="1" bestFit="1" customWidth="1"/>
    <col min="13" max="13" width="11.5703125" style="1" customWidth="1"/>
    <col min="14" max="14" width="11.5703125" style="12" bestFit="1" customWidth="1"/>
    <col min="15" max="16" width="11.5703125" bestFit="1" customWidth="1"/>
    <col min="17" max="17" width="11.5703125" style="31" bestFit="1" customWidth="1"/>
    <col min="18" max="18" width="8.7109375" bestFit="1" customWidth="1"/>
    <col min="19" max="19" width="10.7109375" style="35" customWidth="1"/>
    <col min="20" max="20" width="10.5703125" bestFit="1" customWidth="1"/>
    <col min="22" max="22" width="11.5703125" bestFit="1" customWidth="1"/>
  </cols>
  <sheetData>
    <row r="1" spans="1:19" ht="15.75" x14ac:dyDescent="0.3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9" x14ac:dyDescent="0.2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9" s="2" customFormat="1" x14ac:dyDescent="0.25">
      <c r="F3" s="2">
        <v>44561</v>
      </c>
      <c r="G3" s="42">
        <v>44592</v>
      </c>
      <c r="H3" s="2">
        <v>44620</v>
      </c>
      <c r="I3" s="42">
        <v>44651</v>
      </c>
      <c r="J3" s="2">
        <v>44681</v>
      </c>
      <c r="K3" s="42">
        <v>44712</v>
      </c>
      <c r="L3" s="2">
        <v>44742</v>
      </c>
      <c r="M3" s="42">
        <v>44773</v>
      </c>
      <c r="N3" s="2">
        <v>44804</v>
      </c>
      <c r="O3" s="42">
        <v>44834</v>
      </c>
      <c r="P3" s="2">
        <v>44865</v>
      </c>
      <c r="Q3" s="42">
        <v>44895</v>
      </c>
      <c r="R3" s="2">
        <v>44926</v>
      </c>
    </row>
    <row r="4" spans="1:19" x14ac:dyDescent="0.25">
      <c r="A4" s="3" t="s">
        <v>2</v>
      </c>
      <c r="B4" s="3"/>
      <c r="C4" s="3"/>
      <c r="D4" s="3"/>
      <c r="E4" s="4"/>
      <c r="F4"/>
      <c r="H4" s="35"/>
      <c r="I4"/>
      <c r="J4"/>
      <c r="K4"/>
      <c r="L4"/>
      <c r="M4"/>
      <c r="N4"/>
      <c r="Q4"/>
      <c r="S4"/>
    </row>
    <row r="5" spans="1:19" x14ac:dyDescent="0.25">
      <c r="A5" s="3"/>
      <c r="B5" s="3" t="s">
        <v>40</v>
      </c>
      <c r="C5" s="3"/>
      <c r="D5" s="3"/>
      <c r="E5" s="4"/>
      <c r="F5"/>
      <c r="H5" s="35"/>
      <c r="I5"/>
      <c r="J5"/>
      <c r="K5"/>
      <c r="L5"/>
      <c r="M5"/>
      <c r="N5"/>
      <c r="Q5"/>
      <c r="S5"/>
    </row>
    <row r="6" spans="1:19" x14ac:dyDescent="0.25">
      <c r="A6" s="3"/>
      <c r="B6" s="3" t="s">
        <v>3</v>
      </c>
      <c r="D6" s="3"/>
      <c r="E6" s="4"/>
      <c r="F6" s="6">
        <v>10951.32</v>
      </c>
      <c r="G6" s="44">
        <v>11668.84</v>
      </c>
      <c r="H6" s="5">
        <v>10714.66</v>
      </c>
      <c r="I6" s="5"/>
      <c r="J6" s="5"/>
      <c r="K6" s="5"/>
      <c r="L6" s="5"/>
      <c r="M6" s="5"/>
      <c r="N6" s="5"/>
      <c r="O6" s="5"/>
      <c r="P6" s="5"/>
      <c r="Q6" s="5"/>
      <c r="R6" s="5"/>
      <c r="S6"/>
    </row>
    <row r="7" spans="1:19" x14ac:dyDescent="0.25">
      <c r="A7" s="3"/>
      <c r="B7" s="3"/>
      <c r="C7" s="3" t="s">
        <v>4</v>
      </c>
      <c r="E7" s="4"/>
      <c r="F7" s="6"/>
      <c r="G7" s="4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/>
    </row>
    <row r="8" spans="1:19" s="8" customFormat="1" x14ac:dyDescent="0.25">
      <c r="A8" s="9"/>
      <c r="B8" s="58" t="s">
        <v>5</v>
      </c>
      <c r="C8" s="59"/>
      <c r="D8" s="58"/>
      <c r="E8" s="60"/>
      <c r="F8" s="61">
        <f t="shared" ref="F8:R8" si="0">SUM(F6:F7)</f>
        <v>10951.32</v>
      </c>
      <c r="G8" s="61">
        <f t="shared" si="0"/>
        <v>11668.84</v>
      </c>
      <c r="H8" s="61">
        <f t="shared" si="0"/>
        <v>10714.66</v>
      </c>
      <c r="I8" s="61">
        <f t="shared" si="0"/>
        <v>0</v>
      </c>
      <c r="J8" s="61">
        <f t="shared" si="0"/>
        <v>0</v>
      </c>
      <c r="K8" s="61">
        <f t="shared" si="0"/>
        <v>0</v>
      </c>
      <c r="L8" s="61">
        <f t="shared" si="0"/>
        <v>0</v>
      </c>
      <c r="M8" s="61">
        <f t="shared" si="0"/>
        <v>0</v>
      </c>
      <c r="N8" s="61">
        <f t="shared" si="0"/>
        <v>0</v>
      </c>
      <c r="O8" s="61">
        <f t="shared" si="0"/>
        <v>0</v>
      </c>
      <c r="P8" s="61">
        <f t="shared" si="0"/>
        <v>0</v>
      </c>
      <c r="Q8" s="61">
        <f t="shared" si="0"/>
        <v>0</v>
      </c>
      <c r="R8" s="61">
        <f t="shared" si="0"/>
        <v>0</v>
      </c>
    </row>
    <row r="9" spans="1:19" x14ac:dyDescent="0.25">
      <c r="A9" s="3"/>
      <c r="B9" s="3"/>
      <c r="D9" s="3"/>
      <c r="E9" s="4"/>
      <c r="F9" s="32"/>
      <c r="G9" s="4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/>
    </row>
    <row r="10" spans="1:19" x14ac:dyDescent="0.25">
      <c r="A10" s="3"/>
      <c r="B10" s="3" t="s">
        <v>6</v>
      </c>
      <c r="D10" s="3"/>
      <c r="E10" s="4"/>
      <c r="F10" s="32"/>
      <c r="G10" s="4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/>
    </row>
    <row r="11" spans="1:19" x14ac:dyDescent="0.25">
      <c r="A11" s="3"/>
      <c r="B11" s="3"/>
      <c r="C11" s="3" t="s">
        <v>7</v>
      </c>
      <c r="E11" s="4"/>
      <c r="F11" s="1">
        <v>2059.5300000000002</v>
      </c>
      <c r="G11" s="44">
        <v>4527.01</v>
      </c>
      <c r="H11" s="5">
        <v>3906.48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/>
    </row>
    <row r="12" spans="1:19" s="8" customFormat="1" x14ac:dyDescent="0.25">
      <c r="A12" s="9"/>
      <c r="B12" s="9" t="s">
        <v>43</v>
      </c>
      <c r="D12" s="9"/>
      <c r="E12" s="10"/>
      <c r="F12" s="33">
        <f t="shared" ref="F12:R12" si="1">SUM(F11)</f>
        <v>2059.5300000000002</v>
      </c>
      <c r="G12" s="33">
        <f t="shared" si="1"/>
        <v>4527.01</v>
      </c>
      <c r="H12" s="33">
        <f t="shared" si="1"/>
        <v>3906.48</v>
      </c>
      <c r="I12" s="33">
        <f t="shared" si="1"/>
        <v>0</v>
      </c>
      <c r="J12" s="33">
        <f t="shared" si="1"/>
        <v>0</v>
      </c>
      <c r="K12" s="33">
        <f t="shared" si="1"/>
        <v>0</v>
      </c>
      <c r="L12" s="33">
        <f t="shared" si="1"/>
        <v>0</v>
      </c>
      <c r="M12" s="33">
        <f t="shared" si="1"/>
        <v>0</v>
      </c>
      <c r="N12" s="33">
        <f t="shared" si="1"/>
        <v>0</v>
      </c>
      <c r="O12" s="33">
        <f t="shared" si="1"/>
        <v>0</v>
      </c>
      <c r="P12" s="33">
        <f t="shared" si="1"/>
        <v>0</v>
      </c>
      <c r="Q12" s="33">
        <f t="shared" si="1"/>
        <v>0</v>
      </c>
      <c r="R12" s="33">
        <f t="shared" si="1"/>
        <v>0</v>
      </c>
    </row>
    <row r="13" spans="1:19" x14ac:dyDescent="0.25">
      <c r="A13" s="3"/>
      <c r="B13" s="3"/>
      <c r="D13" s="3"/>
      <c r="E13" s="4"/>
      <c r="F13" s="1"/>
      <c r="G13" s="4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/>
    </row>
    <row r="14" spans="1:19" x14ac:dyDescent="0.25">
      <c r="A14" s="3"/>
      <c r="B14" s="3" t="s">
        <v>59</v>
      </c>
      <c r="D14" s="3"/>
      <c r="E14" s="4"/>
      <c r="F14" s="1"/>
      <c r="G14" s="4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/>
    </row>
    <row r="15" spans="1:19" x14ac:dyDescent="0.25">
      <c r="A15" s="3"/>
      <c r="B15" s="3"/>
      <c r="C15" s="3" t="s">
        <v>8</v>
      </c>
      <c r="E15" s="4"/>
      <c r="F15" s="6">
        <v>233</v>
      </c>
      <c r="G15" s="44"/>
      <c r="H15" s="5">
        <v>26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/>
    </row>
    <row r="16" spans="1:19" s="8" customFormat="1" x14ac:dyDescent="0.25">
      <c r="A16" s="9"/>
      <c r="B16" s="9" t="s">
        <v>41</v>
      </c>
      <c r="D16" s="9"/>
      <c r="E16" s="10"/>
      <c r="F16" s="33">
        <f t="shared" ref="F16:R16" si="2">SUM(F15)</f>
        <v>233</v>
      </c>
      <c r="G16" s="33">
        <f t="shared" si="2"/>
        <v>0</v>
      </c>
      <c r="H16" s="33">
        <f t="shared" si="2"/>
        <v>26</v>
      </c>
      <c r="I16" s="33">
        <f t="shared" si="2"/>
        <v>0</v>
      </c>
      <c r="J16" s="33">
        <f t="shared" si="2"/>
        <v>0</v>
      </c>
      <c r="K16" s="33">
        <f t="shared" si="2"/>
        <v>0</v>
      </c>
      <c r="L16" s="33">
        <f t="shared" si="2"/>
        <v>0</v>
      </c>
      <c r="M16" s="33">
        <f t="shared" si="2"/>
        <v>0</v>
      </c>
      <c r="N16" s="33">
        <f t="shared" si="2"/>
        <v>0</v>
      </c>
      <c r="O16" s="33">
        <f t="shared" si="2"/>
        <v>0</v>
      </c>
      <c r="P16" s="33">
        <f t="shared" si="2"/>
        <v>0</v>
      </c>
      <c r="Q16" s="33">
        <f t="shared" si="2"/>
        <v>0</v>
      </c>
      <c r="R16" s="33">
        <f t="shared" si="2"/>
        <v>0</v>
      </c>
    </row>
    <row r="17" spans="1:19" x14ac:dyDescent="0.25">
      <c r="A17" s="3"/>
      <c r="B17" s="3"/>
      <c r="D17" s="3"/>
      <c r="E17" s="4"/>
      <c r="F17" s="1"/>
      <c r="G17" s="4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/>
    </row>
    <row r="18" spans="1:19" s="8" customFormat="1" x14ac:dyDescent="0.25">
      <c r="A18" s="9"/>
      <c r="B18" s="58" t="s">
        <v>9</v>
      </c>
      <c r="C18" s="59"/>
      <c r="D18" s="58"/>
      <c r="E18" s="60"/>
      <c r="F18" s="61">
        <f t="shared" ref="F18:R18" si="3">F8+F12+F16</f>
        <v>13243.85</v>
      </c>
      <c r="G18" s="61">
        <f t="shared" si="3"/>
        <v>16195.85</v>
      </c>
      <c r="H18" s="61">
        <f t="shared" si="3"/>
        <v>14647.14</v>
      </c>
      <c r="I18" s="61">
        <f t="shared" si="3"/>
        <v>0</v>
      </c>
      <c r="J18" s="61">
        <f t="shared" si="3"/>
        <v>0</v>
      </c>
      <c r="K18" s="61">
        <f t="shared" si="3"/>
        <v>0</v>
      </c>
      <c r="L18" s="61">
        <f t="shared" si="3"/>
        <v>0</v>
      </c>
      <c r="M18" s="61">
        <f t="shared" si="3"/>
        <v>0</v>
      </c>
      <c r="N18" s="61">
        <f t="shared" si="3"/>
        <v>0</v>
      </c>
      <c r="O18" s="61">
        <f t="shared" si="3"/>
        <v>0</v>
      </c>
      <c r="P18" s="61">
        <f t="shared" si="3"/>
        <v>0</v>
      </c>
      <c r="Q18" s="61">
        <f t="shared" si="3"/>
        <v>0</v>
      </c>
      <c r="R18" s="61">
        <f t="shared" si="3"/>
        <v>0</v>
      </c>
    </row>
    <row r="19" spans="1:19" x14ac:dyDescent="0.25">
      <c r="A19" s="3"/>
      <c r="B19" s="3"/>
      <c r="D19" s="3"/>
      <c r="E19" s="4"/>
      <c r="F19" s="1"/>
      <c r="G19" s="4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/>
    </row>
    <row r="20" spans="1:19" x14ac:dyDescent="0.25">
      <c r="A20" s="52" t="s">
        <v>10</v>
      </c>
      <c r="B20" s="52"/>
      <c r="C20" s="52"/>
      <c r="D20" s="52"/>
      <c r="E20" s="52"/>
      <c r="F20" s="1"/>
      <c r="G20" s="4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/>
    </row>
    <row r="21" spans="1:19" x14ac:dyDescent="0.25">
      <c r="A21" s="3" t="s">
        <v>11</v>
      </c>
      <c r="B21" s="3"/>
      <c r="C21" s="3"/>
      <c r="D21" s="3"/>
      <c r="E21" s="4"/>
      <c r="F21" s="1"/>
      <c r="G21" s="4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/>
    </row>
    <row r="22" spans="1:19" x14ac:dyDescent="0.25">
      <c r="A22" s="3"/>
      <c r="B22" s="3" t="s">
        <v>12</v>
      </c>
      <c r="C22" s="3"/>
      <c r="D22" s="3"/>
      <c r="E22" s="4"/>
      <c r="F22" s="1"/>
      <c r="G22" s="4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/>
    </row>
    <row r="23" spans="1:19" x14ac:dyDescent="0.25">
      <c r="A23" s="3"/>
      <c r="B23" s="3"/>
      <c r="C23" s="3">
        <v>3000</v>
      </c>
      <c r="D23" s="3"/>
      <c r="E23" s="4" t="s">
        <v>42</v>
      </c>
      <c r="F23" s="6">
        <v>6316.94</v>
      </c>
      <c r="G23" s="6">
        <v>6316.94</v>
      </c>
      <c r="H23" s="6">
        <v>6316.94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/>
    </row>
    <row r="24" spans="1:19" x14ac:dyDescent="0.25">
      <c r="A24" s="3"/>
      <c r="B24" s="3"/>
      <c r="C24" s="3">
        <v>3200</v>
      </c>
      <c r="D24" s="3"/>
      <c r="E24" s="4" t="s">
        <v>13</v>
      </c>
      <c r="F24" s="6">
        <v>6390.99</v>
      </c>
      <c r="G24" s="44">
        <v>6926.91</v>
      </c>
      <c r="H24" s="5">
        <v>6926.91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/>
    </row>
    <row r="25" spans="1:19" x14ac:dyDescent="0.25">
      <c r="A25" s="3"/>
      <c r="B25" s="3"/>
      <c r="C25" s="3" t="s">
        <v>14</v>
      </c>
      <c r="D25" s="3"/>
      <c r="E25" s="4"/>
      <c r="F25" s="6">
        <v>535.91999999999996</v>
      </c>
      <c r="G25" s="44">
        <v>2952</v>
      </c>
      <c r="H25" s="5">
        <v>1403.28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/>
    </row>
    <row r="26" spans="1:19" x14ac:dyDescent="0.25">
      <c r="A26" s="3"/>
      <c r="B26" s="3"/>
      <c r="C26" s="3"/>
      <c r="D26" s="3"/>
      <c r="E26" s="4"/>
      <c r="F26" s="1"/>
      <c r="G26" s="4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/>
    </row>
    <row r="27" spans="1:19" s="8" customFormat="1" x14ac:dyDescent="0.25">
      <c r="A27" s="9"/>
      <c r="B27" s="9" t="s">
        <v>15</v>
      </c>
      <c r="C27" s="9"/>
      <c r="D27" s="9"/>
      <c r="E27" s="10"/>
      <c r="F27" s="33">
        <f t="shared" ref="F27:R27" si="4">SUM(F23:F26)</f>
        <v>13243.85</v>
      </c>
      <c r="G27" s="33">
        <f t="shared" si="4"/>
        <v>16195.849999999999</v>
      </c>
      <c r="H27" s="33">
        <f t="shared" si="4"/>
        <v>14647.13</v>
      </c>
      <c r="I27" s="33">
        <f t="shared" si="4"/>
        <v>0</v>
      </c>
      <c r="J27" s="33">
        <f t="shared" si="4"/>
        <v>0</v>
      </c>
      <c r="K27" s="33">
        <f t="shared" si="4"/>
        <v>0</v>
      </c>
      <c r="L27" s="33">
        <f t="shared" si="4"/>
        <v>0</v>
      </c>
      <c r="M27" s="33">
        <f t="shared" si="4"/>
        <v>0</v>
      </c>
      <c r="N27" s="33">
        <f t="shared" si="4"/>
        <v>0</v>
      </c>
      <c r="O27" s="33">
        <f t="shared" si="4"/>
        <v>0</v>
      </c>
      <c r="P27" s="33">
        <f t="shared" si="4"/>
        <v>0</v>
      </c>
      <c r="Q27" s="33">
        <f t="shared" si="4"/>
        <v>0</v>
      </c>
      <c r="R27" s="33">
        <f t="shared" si="4"/>
        <v>0</v>
      </c>
    </row>
    <row r="28" spans="1:19" x14ac:dyDescent="0.25">
      <c r="A28" s="3"/>
      <c r="B28" s="3"/>
      <c r="C28" s="3"/>
      <c r="D28" s="3"/>
      <c r="E28" s="4"/>
      <c r="F28"/>
      <c r="G28" s="4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/>
    </row>
    <row r="29" spans="1:19" s="8" customFormat="1" x14ac:dyDescent="0.25">
      <c r="A29" s="58" t="s">
        <v>16</v>
      </c>
      <c r="B29" s="58"/>
      <c r="C29" s="58"/>
      <c r="D29" s="58"/>
      <c r="E29" s="60"/>
      <c r="F29" s="62">
        <f>F27</f>
        <v>13243.85</v>
      </c>
      <c r="G29" s="63">
        <f>G27</f>
        <v>16195.849999999999</v>
      </c>
      <c r="H29" s="63">
        <f t="shared" ref="H29:R29" si="5">H27</f>
        <v>14647.13</v>
      </c>
      <c r="I29" s="63">
        <f t="shared" si="5"/>
        <v>0</v>
      </c>
      <c r="J29" s="63">
        <f t="shared" si="5"/>
        <v>0</v>
      </c>
      <c r="K29" s="63">
        <f t="shared" si="5"/>
        <v>0</v>
      </c>
      <c r="L29" s="63">
        <f t="shared" si="5"/>
        <v>0</v>
      </c>
      <c r="M29" s="63">
        <f t="shared" si="5"/>
        <v>0</v>
      </c>
      <c r="N29" s="63">
        <f t="shared" si="5"/>
        <v>0</v>
      </c>
      <c r="O29" s="63">
        <f t="shared" si="5"/>
        <v>0</v>
      </c>
      <c r="P29" s="63">
        <f t="shared" si="5"/>
        <v>0</v>
      </c>
      <c r="Q29" s="63">
        <f t="shared" si="5"/>
        <v>0</v>
      </c>
      <c r="R29" s="63">
        <f t="shared" si="5"/>
        <v>0</v>
      </c>
    </row>
    <row r="30" spans="1:19" x14ac:dyDescent="0.25">
      <c r="A30" s="3"/>
      <c r="B30" s="3"/>
      <c r="C30" s="3"/>
      <c r="D30" s="3"/>
      <c r="E30" s="4"/>
      <c r="F30"/>
      <c r="G30" s="4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/>
    </row>
    <row r="31" spans="1:19" x14ac:dyDescent="0.25">
      <c r="A31" s="3"/>
      <c r="B31" s="3"/>
      <c r="C31" s="3"/>
      <c r="D31" s="3"/>
      <c r="E31" s="4"/>
      <c r="F31"/>
      <c r="G31" s="4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/>
    </row>
    <row r="32" spans="1:19" x14ac:dyDescent="0.25">
      <c r="A32" s="3" t="s">
        <v>17</v>
      </c>
      <c r="B32" s="3"/>
      <c r="C32" s="3"/>
      <c r="D32" s="3"/>
      <c r="E32" s="4"/>
      <c r="F32"/>
      <c r="G32" s="4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/>
    </row>
    <row r="33" spans="1:19" x14ac:dyDescent="0.25">
      <c r="A33" s="3"/>
      <c r="B33" s="3" t="s">
        <v>18</v>
      </c>
      <c r="C33" s="3"/>
      <c r="D33" s="3"/>
      <c r="E33" s="4"/>
      <c r="F33" s="6">
        <v>124.74</v>
      </c>
      <c r="G33" s="44">
        <v>3135.36</v>
      </c>
      <c r="H33" s="5">
        <v>383.08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/>
    </row>
    <row r="34" spans="1:19" x14ac:dyDescent="0.25">
      <c r="A34" s="3"/>
      <c r="B34" s="3" t="s">
        <v>19</v>
      </c>
      <c r="C34" s="3"/>
      <c r="D34" s="3"/>
      <c r="E34" s="4"/>
      <c r="F34" s="6">
        <v>0</v>
      </c>
      <c r="G34" s="44">
        <v>0</v>
      </c>
      <c r="H34" s="5">
        <v>50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/>
    </row>
    <row r="35" spans="1:19" x14ac:dyDescent="0.25">
      <c r="A35" s="3"/>
      <c r="B35" s="3" t="s">
        <v>20</v>
      </c>
      <c r="C35" s="3"/>
      <c r="D35" s="3"/>
      <c r="E35" s="4"/>
      <c r="F35" s="6">
        <v>0.99</v>
      </c>
      <c r="G35" s="44">
        <v>0.68</v>
      </c>
      <c r="H35" s="5">
        <v>0.99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/>
    </row>
    <row r="36" spans="1:19" x14ac:dyDescent="0.25">
      <c r="A36" s="3"/>
      <c r="B36" s="3"/>
      <c r="C36" s="3"/>
      <c r="D36" s="3"/>
      <c r="E36" s="4"/>
      <c r="F36" s="1"/>
      <c r="G36" s="4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/>
    </row>
    <row r="37" spans="1:19" s="8" customFormat="1" x14ac:dyDescent="0.25">
      <c r="A37" s="58" t="s">
        <v>21</v>
      </c>
      <c r="B37" s="58"/>
      <c r="C37" s="58"/>
      <c r="D37" s="58"/>
      <c r="E37" s="60"/>
      <c r="F37" s="61">
        <f>SUM(F33:F36)</f>
        <v>125.72999999999999</v>
      </c>
      <c r="G37" s="61">
        <f>SUM(G33:G36)</f>
        <v>3136.04</v>
      </c>
      <c r="H37" s="61">
        <f t="shared" ref="H37:R37" si="6">SUM(H33:H36)</f>
        <v>434.07</v>
      </c>
      <c r="I37" s="61">
        <f t="shared" si="6"/>
        <v>0</v>
      </c>
      <c r="J37" s="61">
        <f t="shared" si="6"/>
        <v>0</v>
      </c>
      <c r="K37" s="61">
        <f t="shared" si="6"/>
        <v>0</v>
      </c>
      <c r="L37" s="61">
        <f t="shared" si="6"/>
        <v>0</v>
      </c>
      <c r="M37" s="61">
        <f t="shared" si="6"/>
        <v>0</v>
      </c>
      <c r="N37" s="61">
        <f t="shared" si="6"/>
        <v>0</v>
      </c>
      <c r="O37" s="61">
        <f t="shared" si="6"/>
        <v>0</v>
      </c>
      <c r="P37" s="61">
        <f t="shared" si="6"/>
        <v>0</v>
      </c>
      <c r="Q37" s="61">
        <f t="shared" si="6"/>
        <v>0</v>
      </c>
      <c r="R37" s="61">
        <f t="shared" si="6"/>
        <v>0</v>
      </c>
    </row>
    <row r="38" spans="1:19" x14ac:dyDescent="0.25">
      <c r="A38" s="3"/>
      <c r="B38" s="3"/>
      <c r="C38" s="3"/>
      <c r="D38" s="3"/>
      <c r="E38" s="4"/>
      <c r="F38" s="32"/>
      <c r="G38" s="44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/>
    </row>
    <row r="39" spans="1:19" x14ac:dyDescent="0.25">
      <c r="A39" s="3" t="s">
        <v>22</v>
      </c>
      <c r="B39" s="3"/>
      <c r="C39" s="3"/>
      <c r="D39" s="3"/>
      <c r="E39" s="4"/>
      <c r="F39" s="32"/>
      <c r="G39" s="44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/>
    </row>
    <row r="40" spans="1:19" x14ac:dyDescent="0.25">
      <c r="A40" s="3"/>
      <c r="B40" s="3" t="s">
        <v>23</v>
      </c>
      <c r="C40" s="3"/>
      <c r="D40" s="3"/>
      <c r="E40" s="4"/>
      <c r="F40" s="32"/>
      <c r="G40" s="44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/>
    </row>
    <row r="41" spans="1:19" x14ac:dyDescent="0.25">
      <c r="A41" s="3"/>
      <c r="B41" s="3">
        <v>6000</v>
      </c>
      <c r="D41" t="s">
        <v>23</v>
      </c>
      <c r="G41" s="44">
        <v>5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/>
    </row>
    <row r="42" spans="1:19" x14ac:dyDescent="0.25">
      <c r="A42" s="3"/>
      <c r="B42" s="3"/>
      <c r="D42" s="3" t="s">
        <v>24</v>
      </c>
      <c r="F42" s="6">
        <v>-135</v>
      </c>
      <c r="G42" s="44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/>
    </row>
    <row r="43" spans="1:19" x14ac:dyDescent="0.25">
      <c r="A43" s="3"/>
      <c r="B43" s="3">
        <v>6610</v>
      </c>
      <c r="C43" s="3"/>
      <c r="D43" s="16" t="s">
        <v>25</v>
      </c>
      <c r="F43" s="1"/>
      <c r="G43" s="45"/>
      <c r="H43" s="51"/>
      <c r="I43" s="5"/>
      <c r="J43" s="5"/>
      <c r="K43" s="5"/>
      <c r="L43" s="5"/>
      <c r="M43" s="5"/>
      <c r="N43" s="5"/>
      <c r="O43" s="5"/>
      <c r="P43" s="5"/>
      <c r="Q43" s="5"/>
      <c r="R43" s="5"/>
      <c r="S43"/>
    </row>
    <row r="44" spans="1:19" x14ac:dyDescent="0.25">
      <c r="A44" s="3"/>
      <c r="B44" s="3">
        <v>6620</v>
      </c>
      <c r="C44" s="3"/>
      <c r="D44" s="4" t="s">
        <v>26</v>
      </c>
      <c r="F44" s="34">
        <v>742</v>
      </c>
      <c r="G44" s="46">
        <v>742</v>
      </c>
      <c r="H44" s="46">
        <v>742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/>
    </row>
    <row r="45" spans="1:19" x14ac:dyDescent="0.25">
      <c r="A45" s="3"/>
      <c r="B45" s="3">
        <v>6630</v>
      </c>
      <c r="C45" s="3"/>
      <c r="D45" s="4" t="s">
        <v>27</v>
      </c>
      <c r="F45" s="1"/>
      <c r="H45" s="45">
        <v>50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/>
    </row>
    <row r="46" spans="1:19" x14ac:dyDescent="0.25">
      <c r="A46" s="3"/>
      <c r="B46" s="3">
        <v>6640</v>
      </c>
      <c r="C46" s="3"/>
      <c r="D46" s="4" t="s">
        <v>28</v>
      </c>
      <c r="F46" s="6">
        <v>91.92</v>
      </c>
      <c r="G46" s="45">
        <v>165</v>
      </c>
      <c r="H46" s="5">
        <v>186.56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/>
    </row>
    <row r="47" spans="1:19" x14ac:dyDescent="0.25">
      <c r="A47" s="3"/>
      <c r="B47" s="3">
        <v>6660</v>
      </c>
      <c r="C47" s="3"/>
      <c r="D47" s="4" t="s">
        <v>29</v>
      </c>
      <c r="F47" s="6">
        <v>180</v>
      </c>
      <c r="G47" s="45">
        <v>-110</v>
      </c>
      <c r="H47" s="5">
        <v>624.5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/>
    </row>
    <row r="48" spans="1:19" x14ac:dyDescent="0.25">
      <c r="A48" s="3"/>
      <c r="B48" s="3">
        <v>1999</v>
      </c>
      <c r="C48" s="3"/>
      <c r="D48" s="53" t="s">
        <v>44</v>
      </c>
      <c r="E48" s="53"/>
      <c r="F48" s="1"/>
      <c r="G48" s="4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/>
    </row>
    <row r="49" spans="1:19" s="8" customFormat="1" x14ac:dyDescent="0.25">
      <c r="A49" s="9"/>
      <c r="B49" s="3"/>
      <c r="C49" s="9"/>
      <c r="D49"/>
      <c r="E49" s="10"/>
      <c r="F49" s="1"/>
      <c r="G49" s="45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9" x14ac:dyDescent="0.25">
      <c r="A50" s="3"/>
      <c r="B50" s="9" t="s">
        <v>30</v>
      </c>
      <c r="C50" s="3"/>
      <c r="D50" s="9" t="s">
        <v>31</v>
      </c>
      <c r="E50" s="4"/>
      <c r="F50" s="33">
        <v>993.92</v>
      </c>
      <c r="G50" s="47">
        <f>SUM(G42:G49)</f>
        <v>797</v>
      </c>
      <c r="H50" s="47">
        <f t="shared" ref="H50:R50" si="7">SUM(H42:H49)</f>
        <v>1603.06</v>
      </c>
      <c r="I50" s="47">
        <f t="shared" si="7"/>
        <v>0</v>
      </c>
      <c r="J50" s="47">
        <f t="shared" si="7"/>
        <v>0</v>
      </c>
      <c r="K50" s="47">
        <f t="shared" si="7"/>
        <v>0</v>
      </c>
      <c r="L50" s="47">
        <f t="shared" si="7"/>
        <v>0</v>
      </c>
      <c r="M50" s="47">
        <f t="shared" si="7"/>
        <v>0</v>
      </c>
      <c r="N50" s="47">
        <f t="shared" si="7"/>
        <v>0</v>
      </c>
      <c r="O50" s="47">
        <f t="shared" si="7"/>
        <v>0</v>
      </c>
      <c r="P50" s="47">
        <f t="shared" si="7"/>
        <v>0</v>
      </c>
      <c r="Q50" s="47">
        <f t="shared" si="7"/>
        <v>0</v>
      </c>
      <c r="R50" s="47">
        <f t="shared" si="7"/>
        <v>0</v>
      </c>
      <c r="S50"/>
    </row>
    <row r="51" spans="1:19" x14ac:dyDescent="0.25">
      <c r="A51" s="3"/>
      <c r="B51" s="9"/>
      <c r="C51" s="3"/>
      <c r="D51" s="9"/>
      <c r="E51" s="4"/>
      <c r="F51" s="33"/>
      <c r="G51" s="47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/>
    </row>
    <row r="52" spans="1:19" x14ac:dyDescent="0.25">
      <c r="A52" s="64" t="s">
        <v>32</v>
      </c>
      <c r="B52" s="64"/>
      <c r="C52" s="64"/>
      <c r="D52" s="64"/>
      <c r="E52" s="65"/>
      <c r="F52" s="66"/>
      <c r="G52" s="67">
        <f>G50+G41</f>
        <v>802</v>
      </c>
      <c r="H52" s="67">
        <f>H50+H41</f>
        <v>1603.06</v>
      </c>
      <c r="I52" s="68"/>
      <c r="J52" s="68"/>
      <c r="K52" s="68"/>
      <c r="L52" s="68"/>
      <c r="M52" s="68"/>
      <c r="N52" s="68"/>
      <c r="O52" s="68"/>
      <c r="P52" s="68"/>
      <c r="Q52" s="68"/>
      <c r="R52" s="68"/>
      <c r="S52"/>
    </row>
    <row r="53" spans="1:19" x14ac:dyDescent="0.25">
      <c r="A53" s="3"/>
      <c r="B53" s="3"/>
      <c r="C53" s="3"/>
      <c r="D53" s="3"/>
      <c r="E53" s="4"/>
      <c r="F53" s="1"/>
      <c r="G53" s="44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/>
    </row>
    <row r="54" spans="1:19" x14ac:dyDescent="0.25">
      <c r="A54" s="3"/>
      <c r="B54" s="3"/>
      <c r="C54" s="3"/>
      <c r="D54" s="3"/>
      <c r="E54" s="4"/>
      <c r="G54" s="44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/>
    </row>
    <row r="55" spans="1:19" s="8" customFormat="1" x14ac:dyDescent="0.25">
      <c r="A55" s="58" t="s">
        <v>33</v>
      </c>
      <c r="B55" s="64"/>
      <c r="C55" s="58"/>
      <c r="D55" s="58"/>
      <c r="E55" s="60"/>
      <c r="F55" s="61">
        <v>1128.92</v>
      </c>
      <c r="G55" s="67">
        <f>G37-G52</f>
        <v>2334.04</v>
      </c>
      <c r="H55" s="67">
        <f t="shared" ref="H55:R55" si="8">H37-H52</f>
        <v>-1168.99</v>
      </c>
      <c r="I55" s="67">
        <f t="shared" si="8"/>
        <v>0</v>
      </c>
      <c r="J55" s="67">
        <f t="shared" si="8"/>
        <v>0</v>
      </c>
      <c r="K55" s="67">
        <f t="shared" si="8"/>
        <v>0</v>
      </c>
      <c r="L55" s="67">
        <f t="shared" si="8"/>
        <v>0</v>
      </c>
      <c r="M55" s="67">
        <f t="shared" si="8"/>
        <v>0</v>
      </c>
      <c r="N55" s="67">
        <f t="shared" si="8"/>
        <v>0</v>
      </c>
      <c r="O55" s="67">
        <f t="shared" si="8"/>
        <v>0</v>
      </c>
      <c r="P55" s="67">
        <f t="shared" si="8"/>
        <v>0</v>
      </c>
      <c r="Q55" s="67">
        <f t="shared" si="8"/>
        <v>0</v>
      </c>
      <c r="R55" s="67">
        <f t="shared" si="8"/>
        <v>0</v>
      </c>
    </row>
    <row r="56" spans="1:19" x14ac:dyDescent="0.25">
      <c r="B56" s="9"/>
      <c r="F56" s="1"/>
      <c r="G56" s="44"/>
      <c r="H56" s="35"/>
      <c r="I56"/>
      <c r="J56"/>
      <c r="K56"/>
      <c r="L56"/>
      <c r="M56"/>
      <c r="N56"/>
      <c r="Q56"/>
      <c r="S56"/>
    </row>
    <row r="57" spans="1:19" x14ac:dyDescent="0.25">
      <c r="F57" s="33"/>
      <c r="G57" s="47"/>
      <c r="H57" s="35"/>
      <c r="I57"/>
      <c r="J57"/>
      <c r="K57"/>
      <c r="L57"/>
      <c r="M57"/>
      <c r="N57"/>
      <c r="Q57"/>
      <c r="S57"/>
    </row>
    <row r="58" spans="1:19" x14ac:dyDescent="0.25">
      <c r="F58"/>
      <c r="G58" s="44"/>
      <c r="H58" s="35"/>
      <c r="I58"/>
      <c r="J58"/>
      <c r="K58"/>
      <c r="L58"/>
      <c r="M58"/>
      <c r="N58"/>
      <c r="Q58"/>
      <c r="S58"/>
    </row>
    <row r="59" spans="1:19" ht="18.75" x14ac:dyDescent="0.4">
      <c r="A59" s="14" t="s">
        <v>34</v>
      </c>
      <c r="C59" s="14"/>
      <c r="D59" s="14"/>
      <c r="E59" s="22"/>
      <c r="F59"/>
      <c r="G59" s="44"/>
      <c r="H59" s="35"/>
      <c r="I59"/>
      <c r="J59"/>
      <c r="K59"/>
      <c r="L59"/>
      <c r="M59"/>
      <c r="N59"/>
      <c r="Q59"/>
      <c r="S59"/>
    </row>
    <row r="60" spans="1:19" ht="18.75" x14ac:dyDescent="0.4">
      <c r="B60" s="14"/>
      <c r="E60" s="23"/>
      <c r="F60"/>
      <c r="G60" s="44"/>
      <c r="H60" s="35"/>
      <c r="I60"/>
      <c r="J60"/>
      <c r="K60"/>
      <c r="L60"/>
      <c r="M60"/>
      <c r="N60"/>
      <c r="Q60"/>
      <c r="S60"/>
    </row>
    <row r="61" spans="1:19" x14ac:dyDescent="0.25">
      <c r="B61" s="8" t="s">
        <v>35</v>
      </c>
      <c r="C61" t="s">
        <v>45</v>
      </c>
      <c r="E61" s="13" t="s">
        <v>46</v>
      </c>
      <c r="F61" s="17">
        <f>Dec!H5</f>
        <v>0</v>
      </c>
      <c r="G61" s="44">
        <f>Jan!F7</f>
        <v>4952.05</v>
      </c>
      <c r="H61" s="5">
        <f>Feb!F7</f>
        <v>4952.54</v>
      </c>
      <c r="I61"/>
      <c r="J61"/>
      <c r="K61"/>
      <c r="L61"/>
      <c r="M61"/>
      <c r="N61"/>
      <c r="Q61"/>
      <c r="S61"/>
    </row>
    <row r="62" spans="1:19" x14ac:dyDescent="0.25">
      <c r="B62" t="s">
        <v>60</v>
      </c>
      <c r="E62" s="13" t="s">
        <v>47</v>
      </c>
      <c r="F62" s="17">
        <f>Dec!H20</f>
        <v>0</v>
      </c>
      <c r="G62" s="44">
        <f>Jan!F12</f>
        <v>1515.25</v>
      </c>
      <c r="H62" s="5">
        <f>Feb!F11</f>
        <v>1371.69</v>
      </c>
      <c r="I62"/>
      <c r="J62"/>
      <c r="K62"/>
      <c r="L62"/>
      <c r="M62"/>
      <c r="N62"/>
      <c r="Q62"/>
      <c r="S62"/>
    </row>
    <row r="63" spans="1:19" x14ac:dyDescent="0.25">
      <c r="B63" t="s">
        <v>61</v>
      </c>
      <c r="C63" t="s">
        <v>45</v>
      </c>
      <c r="E63" s="13" t="s">
        <v>48</v>
      </c>
      <c r="F63"/>
      <c r="G63" s="44">
        <f>Jan!F39</f>
        <v>2240.3300000000004</v>
      </c>
      <c r="H63" s="5">
        <f>Feb!F28</f>
        <v>488.38999999999993</v>
      </c>
      <c r="I63"/>
      <c r="J63"/>
      <c r="K63"/>
      <c r="L63"/>
      <c r="M63"/>
      <c r="N63"/>
      <c r="Q63"/>
      <c r="S63"/>
    </row>
    <row r="64" spans="1:19" x14ac:dyDescent="0.25">
      <c r="A64" s="8"/>
      <c r="G64" s="44"/>
      <c r="H64" s="5"/>
      <c r="I64"/>
      <c r="J64"/>
      <c r="K64"/>
      <c r="L64"/>
      <c r="M64"/>
      <c r="N64"/>
      <c r="Q64"/>
      <c r="S64"/>
    </row>
    <row r="65" spans="1:19" s="8" customFormat="1" x14ac:dyDescent="0.25">
      <c r="A65" s="69"/>
      <c r="B65" s="59" t="s">
        <v>36</v>
      </c>
      <c r="C65" s="69"/>
      <c r="D65" s="69"/>
      <c r="E65" s="70" t="s">
        <v>45</v>
      </c>
      <c r="F65" s="71">
        <f>SUM(F61:F63)</f>
        <v>0</v>
      </c>
      <c r="G65" s="71">
        <f>SUM(G61:G63)</f>
        <v>8707.630000000001</v>
      </c>
      <c r="H65" s="71">
        <f>SUM(H61:H63)</f>
        <v>6812.62</v>
      </c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1:19" x14ac:dyDescent="0.25">
      <c r="E66" s="13" t="s">
        <v>45</v>
      </c>
      <c r="F66"/>
      <c r="G66" s="47"/>
      <c r="H66" s="5"/>
      <c r="I66"/>
      <c r="J66"/>
      <c r="K66"/>
      <c r="L66"/>
      <c r="M66"/>
      <c r="N66"/>
      <c r="Q66"/>
      <c r="S66"/>
    </row>
    <row r="67" spans="1:19" x14ac:dyDescent="0.25">
      <c r="F67"/>
      <c r="G67" s="44"/>
      <c r="H67" s="5"/>
      <c r="I67"/>
      <c r="J67"/>
      <c r="K67"/>
      <c r="L67"/>
      <c r="M67"/>
      <c r="N67"/>
      <c r="Q67"/>
      <c r="S67"/>
    </row>
    <row r="68" spans="1:19" x14ac:dyDescent="0.25">
      <c r="B68" s="25" t="s">
        <v>37</v>
      </c>
      <c r="C68" t="s">
        <v>45</v>
      </c>
      <c r="E68" s="13" t="s">
        <v>47</v>
      </c>
      <c r="F68" s="17">
        <f>Dec!Q107</f>
        <v>0</v>
      </c>
      <c r="G68" s="44">
        <f>Jan!N50</f>
        <v>450.77</v>
      </c>
      <c r="H68" s="5">
        <f>Feb!R57</f>
        <v>450.77</v>
      </c>
      <c r="I68"/>
      <c r="J68"/>
      <c r="K68"/>
      <c r="L68"/>
      <c r="M68"/>
      <c r="N68"/>
      <c r="Q68"/>
      <c r="S68"/>
    </row>
    <row r="69" spans="1:19" x14ac:dyDescent="0.25">
      <c r="C69" t="s">
        <v>45</v>
      </c>
      <c r="E69" s="13" t="s">
        <v>48</v>
      </c>
      <c r="F69"/>
      <c r="G69" s="44">
        <f>Jan!N47</f>
        <v>2292.4999999999995</v>
      </c>
      <c r="H69" s="5">
        <f>Feb!R54</f>
        <v>2567.33</v>
      </c>
      <c r="I69"/>
      <c r="J69"/>
      <c r="K69"/>
      <c r="L69"/>
      <c r="M69"/>
      <c r="N69"/>
      <c r="Q69"/>
      <c r="S69"/>
    </row>
    <row r="70" spans="1:19" x14ac:dyDescent="0.25">
      <c r="A70" s="8"/>
      <c r="E70" s="13" t="s">
        <v>45</v>
      </c>
      <c r="G70" s="44"/>
      <c r="H70" s="35"/>
      <c r="I70"/>
      <c r="J70"/>
      <c r="K70"/>
      <c r="L70"/>
      <c r="M70"/>
      <c r="N70"/>
      <c r="Q70"/>
      <c r="S70"/>
    </row>
    <row r="71" spans="1:19" x14ac:dyDescent="0.25">
      <c r="A71" s="69"/>
      <c r="B71" s="59" t="s">
        <v>38</v>
      </c>
      <c r="C71" s="69"/>
      <c r="D71" s="69"/>
      <c r="E71" s="70" t="s">
        <v>45</v>
      </c>
      <c r="F71" s="71">
        <f>SUM(F67:F69)</f>
        <v>0</v>
      </c>
      <c r="G71" s="71">
        <f>SUM(G67:G69)</f>
        <v>2743.2699999999995</v>
      </c>
      <c r="H71" s="71">
        <f>SUM(H67:H69)</f>
        <v>3018.1</v>
      </c>
      <c r="I71" s="69"/>
      <c r="J71" s="69"/>
      <c r="K71" s="69"/>
      <c r="L71" s="69"/>
      <c r="M71" s="69"/>
      <c r="N71" s="69"/>
      <c r="O71" s="69"/>
      <c r="P71" s="69"/>
      <c r="Q71" s="69"/>
      <c r="R71" s="69"/>
      <c r="S71"/>
    </row>
    <row r="72" spans="1:19" s="8" customFormat="1" x14ac:dyDescent="0.25">
      <c r="A72"/>
      <c r="B72"/>
      <c r="C72"/>
      <c r="D72"/>
      <c r="E72" s="24" t="s">
        <v>45</v>
      </c>
      <c r="G72" s="44"/>
      <c r="H72" s="36"/>
    </row>
    <row r="73" spans="1:19" ht="15.75" thickBot="1" x14ac:dyDescent="0.3">
      <c r="E73" s="41" t="s">
        <v>45</v>
      </c>
      <c r="F73"/>
      <c r="G73" s="47"/>
      <c r="H73" s="35"/>
      <c r="I73"/>
      <c r="J73"/>
      <c r="K73"/>
      <c r="L73"/>
      <c r="M73"/>
      <c r="N73"/>
      <c r="Q73"/>
      <c r="S73"/>
    </row>
    <row r="74" spans="1:19" ht="15.75" thickBot="1" x14ac:dyDescent="0.3">
      <c r="A74" s="75" t="s">
        <v>58</v>
      </c>
      <c r="B74" s="76"/>
      <c r="C74" s="77"/>
      <c r="D74" s="78" t="s">
        <v>70</v>
      </c>
      <c r="E74" s="41" t="s">
        <v>71</v>
      </c>
      <c r="F74"/>
      <c r="G74" s="44"/>
      <c r="H74" s="35"/>
      <c r="I74"/>
      <c r="J74"/>
      <c r="K74"/>
      <c r="L74"/>
      <c r="M74"/>
      <c r="N74"/>
      <c r="Q74"/>
      <c r="S74"/>
    </row>
    <row r="75" spans="1:19" x14ac:dyDescent="0.25">
      <c r="A75" s="82">
        <v>44634</v>
      </c>
      <c r="B75" s="38" t="s">
        <v>63</v>
      </c>
      <c r="C75" s="38" t="s">
        <v>64</v>
      </c>
      <c r="D75" s="73">
        <v>1226</v>
      </c>
      <c r="E75" s="5">
        <v>350.68</v>
      </c>
      <c r="F75"/>
      <c r="G75" s="44"/>
      <c r="H75" s="35"/>
      <c r="I75"/>
      <c r="J75"/>
      <c r="K75"/>
      <c r="L75"/>
      <c r="M75"/>
      <c r="N75"/>
      <c r="Q75"/>
      <c r="S75"/>
    </row>
    <row r="76" spans="1:19" x14ac:dyDescent="0.25">
      <c r="A76" s="82">
        <v>44621</v>
      </c>
      <c r="B76">
        <v>4255239</v>
      </c>
      <c r="C76" s="40" t="s">
        <v>65</v>
      </c>
      <c r="D76" s="5"/>
      <c r="E76" s="5">
        <v>3995</v>
      </c>
      <c r="G76" s="44"/>
    </row>
    <row r="77" spans="1:19" x14ac:dyDescent="0.25">
      <c r="A77" s="82">
        <v>44620</v>
      </c>
      <c r="B77" t="s">
        <v>66</v>
      </c>
      <c r="C77" s="74" t="s">
        <v>67</v>
      </c>
      <c r="D77" s="5">
        <v>2145.59</v>
      </c>
      <c r="E77" s="5">
        <v>337.42</v>
      </c>
      <c r="G77" s="44"/>
    </row>
    <row r="78" spans="1:19" x14ac:dyDescent="0.25">
      <c r="A78" s="82">
        <v>44651</v>
      </c>
      <c r="B78">
        <v>449625</v>
      </c>
      <c r="C78" t="s">
        <v>68</v>
      </c>
      <c r="D78" s="5" t="s">
        <v>69</v>
      </c>
      <c r="E78" s="5">
        <v>957.54</v>
      </c>
      <c r="G78" s="44"/>
    </row>
    <row r="79" spans="1:19" x14ac:dyDescent="0.25">
      <c r="A79" s="82">
        <v>44663</v>
      </c>
      <c r="C79" t="s">
        <v>68</v>
      </c>
      <c r="D79" s="5" t="s">
        <v>69</v>
      </c>
      <c r="E79" s="5">
        <v>344.26</v>
      </c>
      <c r="G79" s="44"/>
    </row>
    <row r="80" spans="1:19" ht="15.75" thickBot="1" x14ac:dyDescent="0.3">
      <c r="A80" s="72"/>
      <c r="D80" s="5"/>
      <c r="G80" s="44"/>
    </row>
    <row r="81" spans="1:7" ht="15.75" thickBot="1" x14ac:dyDescent="0.3">
      <c r="A81" s="79" t="s">
        <v>73</v>
      </c>
      <c r="B81" s="80"/>
      <c r="C81" s="80"/>
      <c r="D81" s="80"/>
      <c r="E81" s="81"/>
      <c r="G81" s="44"/>
    </row>
    <row r="82" spans="1:7" x14ac:dyDescent="0.25">
      <c r="A82" s="82">
        <v>44658</v>
      </c>
      <c r="B82">
        <v>118</v>
      </c>
      <c r="C82" t="s">
        <v>72</v>
      </c>
      <c r="D82" s="5"/>
      <c r="G82" s="44"/>
    </row>
    <row r="83" spans="1:7" x14ac:dyDescent="0.25">
      <c r="D83" s="5"/>
      <c r="G83" s="44"/>
    </row>
    <row r="84" spans="1:7" x14ac:dyDescent="0.25">
      <c r="G84" s="44"/>
    </row>
    <row r="85" spans="1:7" x14ac:dyDescent="0.25">
      <c r="G85" s="44"/>
    </row>
    <row r="86" spans="1:7" x14ac:dyDescent="0.25">
      <c r="G86" s="44"/>
    </row>
    <row r="87" spans="1:7" x14ac:dyDescent="0.25">
      <c r="G87" s="44"/>
    </row>
    <row r="88" spans="1:7" x14ac:dyDescent="0.25">
      <c r="G88" s="44"/>
    </row>
    <row r="89" spans="1:7" x14ac:dyDescent="0.25">
      <c r="G89" s="44"/>
    </row>
    <row r="90" spans="1:7" x14ac:dyDescent="0.25">
      <c r="G90" s="44"/>
    </row>
    <row r="91" spans="1:7" x14ac:dyDescent="0.25">
      <c r="G91" s="44"/>
    </row>
    <row r="92" spans="1:7" x14ac:dyDescent="0.25">
      <c r="G92" s="44"/>
    </row>
    <row r="93" spans="1:7" x14ac:dyDescent="0.25">
      <c r="G93" s="44"/>
    </row>
    <row r="94" spans="1:7" x14ac:dyDescent="0.25">
      <c r="G94" s="44"/>
    </row>
    <row r="95" spans="1:7" x14ac:dyDescent="0.25">
      <c r="G95" s="44"/>
    </row>
    <row r="96" spans="1:7" x14ac:dyDescent="0.25">
      <c r="G96" s="44"/>
    </row>
    <row r="97" spans="7:7" x14ac:dyDescent="0.25">
      <c r="G97" s="44"/>
    </row>
    <row r="98" spans="7:7" x14ac:dyDescent="0.25">
      <c r="G98" s="44"/>
    </row>
    <row r="99" spans="7:7" x14ac:dyDescent="0.25">
      <c r="G99" s="44"/>
    </row>
    <row r="100" spans="7:7" x14ac:dyDescent="0.25">
      <c r="G100" s="44"/>
    </row>
    <row r="101" spans="7:7" x14ac:dyDescent="0.25">
      <c r="G101" s="44"/>
    </row>
    <row r="102" spans="7:7" x14ac:dyDescent="0.25">
      <c r="G102" s="44"/>
    </row>
    <row r="103" spans="7:7" x14ac:dyDescent="0.25">
      <c r="G103" s="44"/>
    </row>
    <row r="104" spans="7:7" x14ac:dyDescent="0.25">
      <c r="G104" s="44"/>
    </row>
    <row r="105" spans="7:7" x14ac:dyDescent="0.25">
      <c r="G105" s="44"/>
    </row>
    <row r="106" spans="7:7" x14ac:dyDescent="0.25">
      <c r="G106" s="44"/>
    </row>
    <row r="107" spans="7:7" x14ac:dyDescent="0.25">
      <c r="G107" s="44"/>
    </row>
    <row r="108" spans="7:7" x14ac:dyDescent="0.25">
      <c r="G108" s="44"/>
    </row>
    <row r="109" spans="7:7" x14ac:dyDescent="0.25">
      <c r="G109" s="44"/>
    </row>
    <row r="110" spans="7:7" x14ac:dyDescent="0.25">
      <c r="G110" s="44"/>
    </row>
    <row r="111" spans="7:7" x14ac:dyDescent="0.25">
      <c r="G111" s="44"/>
    </row>
    <row r="112" spans="7:7" x14ac:dyDescent="0.25">
      <c r="G112" s="44"/>
    </row>
    <row r="113" spans="7:7" x14ac:dyDescent="0.25">
      <c r="G113" s="44"/>
    </row>
    <row r="114" spans="7:7" x14ac:dyDescent="0.25">
      <c r="G114" s="44"/>
    </row>
    <row r="115" spans="7:7" x14ac:dyDescent="0.25">
      <c r="G115" s="44"/>
    </row>
    <row r="116" spans="7:7" x14ac:dyDescent="0.25">
      <c r="G116" s="44"/>
    </row>
    <row r="117" spans="7:7" x14ac:dyDescent="0.25">
      <c r="G117" s="44"/>
    </row>
    <row r="118" spans="7:7" x14ac:dyDescent="0.25">
      <c r="G118" s="44"/>
    </row>
    <row r="119" spans="7:7" x14ac:dyDescent="0.25">
      <c r="G119" s="44"/>
    </row>
    <row r="120" spans="7:7" x14ac:dyDescent="0.25">
      <c r="G120" s="44"/>
    </row>
    <row r="121" spans="7:7" x14ac:dyDescent="0.25">
      <c r="G121" s="44"/>
    </row>
    <row r="122" spans="7:7" x14ac:dyDescent="0.25">
      <c r="G122" s="44"/>
    </row>
    <row r="123" spans="7:7" x14ac:dyDescent="0.25">
      <c r="G123" s="44"/>
    </row>
    <row r="124" spans="7:7" x14ac:dyDescent="0.25">
      <c r="G124" s="44"/>
    </row>
    <row r="125" spans="7:7" x14ac:dyDescent="0.25">
      <c r="G125" s="44"/>
    </row>
    <row r="126" spans="7:7" x14ac:dyDescent="0.25">
      <c r="G126" s="44"/>
    </row>
    <row r="127" spans="7:7" x14ac:dyDescent="0.25">
      <c r="G127" s="44"/>
    </row>
    <row r="128" spans="7:7" x14ac:dyDescent="0.25">
      <c r="G128" s="44"/>
    </row>
    <row r="129" spans="7:7" x14ac:dyDescent="0.25">
      <c r="G129" s="44"/>
    </row>
    <row r="130" spans="7:7" x14ac:dyDescent="0.25">
      <c r="G130" s="44"/>
    </row>
    <row r="131" spans="7:7" x14ac:dyDescent="0.25">
      <c r="G131" s="44"/>
    </row>
    <row r="132" spans="7:7" x14ac:dyDescent="0.25">
      <c r="G132" s="44"/>
    </row>
    <row r="133" spans="7:7" x14ac:dyDescent="0.25">
      <c r="G133" s="44"/>
    </row>
    <row r="134" spans="7:7" x14ac:dyDescent="0.25">
      <c r="G134" s="44"/>
    </row>
    <row r="135" spans="7:7" x14ac:dyDescent="0.25">
      <c r="G135" s="44"/>
    </row>
    <row r="136" spans="7:7" x14ac:dyDescent="0.25">
      <c r="G136" s="44"/>
    </row>
    <row r="137" spans="7:7" x14ac:dyDescent="0.25">
      <c r="G137" s="44"/>
    </row>
    <row r="138" spans="7:7" x14ac:dyDescent="0.25">
      <c r="G138" s="44"/>
    </row>
    <row r="139" spans="7:7" x14ac:dyDescent="0.25">
      <c r="G139" s="44"/>
    </row>
    <row r="140" spans="7:7" x14ac:dyDescent="0.25">
      <c r="G140" s="44"/>
    </row>
    <row r="141" spans="7:7" x14ac:dyDescent="0.25">
      <c r="G141" s="44"/>
    </row>
    <row r="142" spans="7:7" x14ac:dyDescent="0.25">
      <c r="G142" s="44"/>
    </row>
    <row r="143" spans="7:7" x14ac:dyDescent="0.25">
      <c r="G143" s="44"/>
    </row>
    <row r="144" spans="7:7" x14ac:dyDescent="0.25">
      <c r="G144" s="44"/>
    </row>
    <row r="145" spans="7:7" x14ac:dyDescent="0.25">
      <c r="G145" s="44"/>
    </row>
    <row r="146" spans="7:7" x14ac:dyDescent="0.25">
      <c r="G146" s="44"/>
    </row>
    <row r="147" spans="7:7" x14ac:dyDescent="0.25">
      <c r="G147" s="44"/>
    </row>
    <row r="148" spans="7:7" x14ac:dyDescent="0.25">
      <c r="G148" s="44"/>
    </row>
    <row r="149" spans="7:7" x14ac:dyDescent="0.25">
      <c r="G149" s="44"/>
    </row>
    <row r="150" spans="7:7" x14ac:dyDescent="0.25">
      <c r="G150" s="44"/>
    </row>
    <row r="151" spans="7:7" x14ac:dyDescent="0.25">
      <c r="G151" s="44"/>
    </row>
    <row r="152" spans="7:7" x14ac:dyDescent="0.25">
      <c r="G152" s="44"/>
    </row>
    <row r="153" spans="7:7" x14ac:dyDescent="0.25">
      <c r="G153" s="44"/>
    </row>
    <row r="154" spans="7:7" x14ac:dyDescent="0.25">
      <c r="G154" s="44"/>
    </row>
    <row r="155" spans="7:7" x14ac:dyDescent="0.25">
      <c r="G155" s="44"/>
    </row>
    <row r="156" spans="7:7" x14ac:dyDescent="0.25">
      <c r="G156" s="44"/>
    </row>
    <row r="157" spans="7:7" x14ac:dyDescent="0.25">
      <c r="G157" s="44"/>
    </row>
    <row r="158" spans="7:7" x14ac:dyDescent="0.25">
      <c r="G158" s="44"/>
    </row>
    <row r="159" spans="7:7" x14ac:dyDescent="0.25">
      <c r="G159" s="44"/>
    </row>
    <row r="160" spans="7:7" x14ac:dyDescent="0.25">
      <c r="G160" s="44"/>
    </row>
    <row r="161" spans="7:7" x14ac:dyDescent="0.25">
      <c r="G161" s="44"/>
    </row>
    <row r="162" spans="7:7" x14ac:dyDescent="0.25">
      <c r="G162" s="44"/>
    </row>
    <row r="163" spans="7:7" x14ac:dyDescent="0.25">
      <c r="G163" s="44"/>
    </row>
    <row r="164" spans="7:7" x14ac:dyDescent="0.25">
      <c r="G164" s="44"/>
    </row>
    <row r="165" spans="7:7" x14ac:dyDescent="0.25">
      <c r="G165" s="44"/>
    </row>
    <row r="166" spans="7:7" x14ac:dyDescent="0.25">
      <c r="G166" s="44"/>
    </row>
  </sheetData>
  <mergeCells count="6">
    <mergeCell ref="A81:E81"/>
    <mergeCell ref="A20:E20"/>
    <mergeCell ref="D48:E48"/>
    <mergeCell ref="A1:M1"/>
    <mergeCell ref="A2:M2"/>
    <mergeCell ref="A74:C7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3:W8"/>
  <sheetViews>
    <sheetView topLeftCell="C1" workbookViewId="0">
      <selection activeCell="I15" sqref="A1:XFD1048576"/>
    </sheetView>
  </sheetViews>
  <sheetFormatPr defaultRowHeight="15" x14ac:dyDescent="0.25"/>
  <cols>
    <col min="10" max="10" width="10.5703125" style="5" bestFit="1" customWidth="1"/>
    <col min="11" max="11" width="10.5703125" bestFit="1" customWidth="1"/>
    <col min="23" max="23" width="10.5703125" style="5" bestFit="1" customWidth="1"/>
  </cols>
  <sheetData>
    <row r="3" spans="11:11" x14ac:dyDescent="0.25">
      <c r="K3" s="17"/>
    </row>
    <row r="8" spans="11:11" x14ac:dyDescent="0.25">
      <c r="K8" s="17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5:R42"/>
  <sheetViews>
    <sheetView workbookViewId="0">
      <selection activeCell="A3" sqref="A3:XFD114"/>
    </sheetView>
  </sheetViews>
  <sheetFormatPr defaultRowHeight="15" x14ac:dyDescent="0.25"/>
  <cols>
    <col min="8" max="8" width="10.5703125" style="5" bestFit="1" customWidth="1"/>
    <col min="9" max="9" width="10.5703125" bestFit="1" customWidth="1"/>
    <col min="18" max="18" width="10.5703125" style="5" bestFit="1" customWidth="1"/>
  </cols>
  <sheetData>
    <row r="5" spans="9:9" x14ac:dyDescent="0.25">
      <c r="I5" s="17"/>
    </row>
    <row r="25" spans="9:9" x14ac:dyDescent="0.25">
      <c r="I25" s="17"/>
    </row>
    <row r="41" spans="18:18" ht="15.75" thickBot="1" x14ac:dyDescent="0.3"/>
    <row r="42" spans="18:18" ht="15.75" thickBot="1" x14ac:dyDescent="0.3">
      <c r="R42" s="37"/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5:Q20"/>
  <sheetViews>
    <sheetView workbookViewId="0">
      <selection activeCell="D20" sqref="D20:D21"/>
    </sheetView>
  </sheetViews>
  <sheetFormatPr defaultRowHeight="15" x14ac:dyDescent="0.25"/>
  <cols>
    <col min="7" max="7" width="10.5703125" style="5" bestFit="1" customWidth="1"/>
    <col min="8" max="8" width="10.5703125" bestFit="1" customWidth="1"/>
    <col min="17" max="17" width="10.5703125" style="5" bestFit="1" customWidth="1"/>
  </cols>
  <sheetData>
    <row r="5" spans="8:8" x14ac:dyDescent="0.25">
      <c r="H5" s="17"/>
    </row>
    <row r="20" spans="8:8" x14ac:dyDescent="0.25">
      <c r="H20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opLeftCell="A32" workbookViewId="0">
      <selection activeCell="N48" sqref="N48"/>
    </sheetView>
  </sheetViews>
  <sheetFormatPr defaultRowHeight="15" x14ac:dyDescent="0.25"/>
  <cols>
    <col min="4" max="4" width="12" customWidth="1"/>
    <col min="5" max="5" width="10.5703125" style="48" customWidth="1"/>
    <col min="6" max="6" width="10.5703125" style="5" customWidth="1"/>
    <col min="7" max="7" width="10.5703125" customWidth="1"/>
    <col min="12" max="12" width="10.5703125" style="5" bestFit="1" customWidth="1"/>
    <col min="13" max="13" width="9.140625" style="5"/>
    <col min="14" max="14" width="10.5703125" bestFit="1" customWidth="1"/>
  </cols>
  <sheetData>
    <row r="1" spans="1:21" x14ac:dyDescent="0.25">
      <c r="E1" s="49">
        <v>44592</v>
      </c>
      <c r="F1" s="11"/>
      <c r="G1" s="20"/>
    </row>
    <row r="2" spans="1:21" x14ac:dyDescent="0.25">
      <c r="A2" s="55" t="s">
        <v>35</v>
      </c>
      <c r="B2" s="55"/>
      <c r="C2" s="55"/>
      <c r="D2" s="55"/>
      <c r="E2" s="49"/>
      <c r="F2" s="50"/>
      <c r="G2" s="39"/>
      <c r="I2" s="55" t="s">
        <v>39</v>
      </c>
      <c r="J2" s="55"/>
      <c r="K2" s="55"/>
      <c r="L2" s="55"/>
    </row>
    <row r="3" spans="1:21" x14ac:dyDescent="0.25">
      <c r="I3" s="56" t="s">
        <v>45</v>
      </c>
      <c r="J3" s="56"/>
      <c r="K3" s="56"/>
      <c r="L3" s="56"/>
      <c r="M3" s="56"/>
      <c r="Q3" t="s">
        <v>54</v>
      </c>
      <c r="U3" t="s">
        <v>55</v>
      </c>
    </row>
    <row r="4" spans="1:21" x14ac:dyDescent="0.25">
      <c r="D4" s="5"/>
      <c r="G4" s="5"/>
      <c r="M4" s="5">
        <v>1.74</v>
      </c>
      <c r="Q4" t="s">
        <v>50</v>
      </c>
      <c r="U4">
        <v>2</v>
      </c>
    </row>
    <row r="5" spans="1:21" x14ac:dyDescent="0.25">
      <c r="D5" s="5"/>
      <c r="G5" s="5"/>
      <c r="M5" s="5">
        <v>1.74</v>
      </c>
      <c r="Q5" t="s">
        <v>51</v>
      </c>
      <c r="U5">
        <v>6</v>
      </c>
    </row>
    <row r="6" spans="1:21" x14ac:dyDescent="0.25">
      <c r="D6" s="5"/>
      <c r="E6" s="48">
        <v>3994.77</v>
      </c>
      <c r="G6" s="5"/>
      <c r="M6" s="5">
        <v>5.95</v>
      </c>
      <c r="Q6" t="s">
        <v>56</v>
      </c>
      <c r="U6">
        <v>31</v>
      </c>
    </row>
    <row r="7" spans="1:21" x14ac:dyDescent="0.25">
      <c r="D7" s="5"/>
      <c r="E7" s="48">
        <v>957.28</v>
      </c>
      <c r="F7" s="5">
        <f>SUM(E6:E7)</f>
        <v>4952.05</v>
      </c>
      <c r="G7" s="5"/>
      <c r="M7" s="5">
        <v>7.74</v>
      </c>
    </row>
    <row r="8" spans="1:21" x14ac:dyDescent="0.25">
      <c r="D8" s="5"/>
      <c r="E8" s="48">
        <v>350.42</v>
      </c>
      <c r="G8" s="5"/>
      <c r="M8" s="5">
        <v>12.4</v>
      </c>
      <c r="Q8" t="s">
        <v>53</v>
      </c>
      <c r="U8">
        <v>41</v>
      </c>
    </row>
    <row r="9" spans="1:21" x14ac:dyDescent="0.25">
      <c r="D9" s="5"/>
      <c r="E9" s="48">
        <v>344</v>
      </c>
      <c r="G9" s="5"/>
      <c r="M9" s="5">
        <v>26</v>
      </c>
      <c r="Q9" t="s">
        <v>52</v>
      </c>
      <c r="U9">
        <v>2</v>
      </c>
    </row>
    <row r="10" spans="1:21" x14ac:dyDescent="0.25">
      <c r="D10" s="5"/>
      <c r="E10" s="48">
        <v>339.07</v>
      </c>
      <c r="G10" s="5"/>
      <c r="M10" s="5">
        <v>26</v>
      </c>
    </row>
    <row r="11" spans="1:21" x14ac:dyDescent="0.25">
      <c r="D11" s="5"/>
      <c r="E11" s="48">
        <v>337.16</v>
      </c>
      <c r="G11" s="5"/>
      <c r="M11" s="5">
        <v>26</v>
      </c>
    </row>
    <row r="12" spans="1:21" x14ac:dyDescent="0.25">
      <c r="D12" s="5"/>
      <c r="E12" s="48">
        <v>144.6</v>
      </c>
      <c r="F12" s="5">
        <f>SUM(E8:E12)</f>
        <v>1515.25</v>
      </c>
      <c r="G12" s="18"/>
      <c r="M12" s="5">
        <v>26</v>
      </c>
    </row>
    <row r="13" spans="1:21" x14ac:dyDescent="0.25">
      <c r="D13" s="5"/>
      <c r="E13" s="48">
        <v>62.5</v>
      </c>
      <c r="G13" s="18"/>
      <c r="M13" s="5">
        <v>26</v>
      </c>
    </row>
    <row r="14" spans="1:21" x14ac:dyDescent="0.25">
      <c r="D14" s="5"/>
      <c r="E14" s="48">
        <v>46</v>
      </c>
      <c r="G14" s="18"/>
      <c r="M14" s="5">
        <v>26</v>
      </c>
    </row>
    <row r="15" spans="1:21" x14ac:dyDescent="0.25">
      <c r="D15" s="5"/>
      <c r="E15" s="48">
        <v>38.03</v>
      </c>
      <c r="G15" s="18"/>
      <c r="M15" s="5">
        <v>26</v>
      </c>
    </row>
    <row r="16" spans="1:21" x14ac:dyDescent="0.25">
      <c r="D16" s="5"/>
      <c r="E16" s="48">
        <v>36</v>
      </c>
      <c r="G16" s="18"/>
      <c r="M16" s="5">
        <v>27</v>
      </c>
    </row>
    <row r="17" spans="4:13" x14ac:dyDescent="0.25">
      <c r="D17" s="5"/>
      <c r="E17" s="48">
        <v>32.9</v>
      </c>
      <c r="G17" s="18"/>
      <c r="M17" s="5">
        <v>27.74</v>
      </c>
    </row>
    <row r="18" spans="4:13" x14ac:dyDescent="0.25">
      <c r="D18" s="5"/>
      <c r="E18" s="48">
        <v>27</v>
      </c>
      <c r="G18" s="18"/>
      <c r="M18" s="5">
        <v>30</v>
      </c>
    </row>
    <row r="19" spans="4:13" x14ac:dyDescent="0.25">
      <c r="D19" s="5"/>
      <c r="E19" s="48">
        <v>26</v>
      </c>
      <c r="G19" s="18"/>
      <c r="M19" s="5">
        <v>33.96</v>
      </c>
    </row>
    <row r="20" spans="4:13" x14ac:dyDescent="0.25">
      <c r="D20" s="5"/>
      <c r="E20" s="48">
        <v>26</v>
      </c>
      <c r="G20" s="18"/>
      <c r="M20" s="5">
        <v>36.19</v>
      </c>
    </row>
    <row r="21" spans="4:13" x14ac:dyDescent="0.25">
      <c r="D21" s="5"/>
      <c r="E21" s="48">
        <v>26</v>
      </c>
      <c r="G21" s="18"/>
      <c r="M21" s="5">
        <v>38</v>
      </c>
    </row>
    <row r="22" spans="4:13" x14ac:dyDescent="0.25">
      <c r="D22" s="5"/>
      <c r="E22" s="48">
        <v>26</v>
      </c>
      <c r="G22" s="18"/>
      <c r="M22" s="5">
        <v>47</v>
      </c>
    </row>
    <row r="23" spans="4:13" x14ac:dyDescent="0.25">
      <c r="D23" s="5"/>
      <c r="E23" s="48">
        <v>26</v>
      </c>
      <c r="G23" s="18"/>
      <c r="M23" s="5">
        <v>50</v>
      </c>
    </row>
    <row r="24" spans="4:13" x14ac:dyDescent="0.25">
      <c r="D24" s="5"/>
      <c r="E24" s="48">
        <v>26</v>
      </c>
      <c r="G24" s="18"/>
      <c r="M24" s="5">
        <v>52</v>
      </c>
    </row>
    <row r="25" spans="4:13" x14ac:dyDescent="0.25">
      <c r="D25" s="5"/>
      <c r="E25" s="48">
        <v>26</v>
      </c>
      <c r="G25" s="18"/>
      <c r="M25" s="5">
        <v>52</v>
      </c>
    </row>
    <row r="26" spans="4:13" x14ac:dyDescent="0.25">
      <c r="D26" s="5"/>
      <c r="E26" s="48">
        <v>26</v>
      </c>
      <c r="G26" s="18"/>
      <c r="M26" s="5">
        <v>58.43</v>
      </c>
    </row>
    <row r="27" spans="4:13" x14ac:dyDescent="0.25">
      <c r="D27" s="5"/>
      <c r="E27" s="48">
        <v>26</v>
      </c>
      <c r="G27" s="18"/>
      <c r="M27" s="5">
        <v>61.2</v>
      </c>
    </row>
    <row r="28" spans="4:13" x14ac:dyDescent="0.25">
      <c r="D28" s="5"/>
      <c r="E28" s="48">
        <v>26</v>
      </c>
      <c r="G28" s="18"/>
      <c r="M28" s="5">
        <v>63</v>
      </c>
    </row>
    <row r="29" spans="4:13" x14ac:dyDescent="0.25">
      <c r="D29" s="5"/>
      <c r="E29" s="48">
        <v>26</v>
      </c>
      <c r="G29" s="18"/>
      <c r="M29" s="5">
        <v>67.510000000000005</v>
      </c>
    </row>
    <row r="30" spans="4:13" x14ac:dyDescent="0.25">
      <c r="D30" s="5"/>
      <c r="E30" s="48">
        <v>26</v>
      </c>
      <c r="G30" s="18"/>
      <c r="M30" s="5">
        <v>78</v>
      </c>
    </row>
    <row r="31" spans="4:13" x14ac:dyDescent="0.25">
      <c r="D31" s="5"/>
      <c r="E31" s="48">
        <v>26</v>
      </c>
      <c r="G31" s="18"/>
      <c r="M31" s="5">
        <v>78</v>
      </c>
    </row>
    <row r="32" spans="4:13" x14ac:dyDescent="0.25">
      <c r="D32" s="5"/>
      <c r="E32" s="48">
        <v>26</v>
      </c>
      <c r="G32" s="18"/>
      <c r="M32" s="5">
        <v>78</v>
      </c>
    </row>
    <row r="33" spans="4:14" x14ac:dyDescent="0.25">
      <c r="D33" s="5"/>
      <c r="E33" s="48">
        <v>25.9</v>
      </c>
      <c r="G33" s="18"/>
      <c r="M33" s="5">
        <v>78</v>
      </c>
    </row>
    <row r="34" spans="4:14" x14ac:dyDescent="0.25">
      <c r="D34" s="5"/>
      <c r="E34" s="48">
        <v>25.26</v>
      </c>
      <c r="G34" s="18"/>
      <c r="M34" s="5">
        <v>78</v>
      </c>
    </row>
    <row r="35" spans="4:14" x14ac:dyDescent="0.25">
      <c r="D35" s="5"/>
      <c r="E35" s="48">
        <v>24.26</v>
      </c>
      <c r="G35" s="18"/>
      <c r="M35" s="5">
        <v>78</v>
      </c>
    </row>
    <row r="36" spans="4:14" x14ac:dyDescent="0.25">
      <c r="D36" s="5"/>
      <c r="E36" s="48">
        <v>18.05</v>
      </c>
      <c r="G36" s="18"/>
      <c r="M36" s="5">
        <v>78</v>
      </c>
    </row>
    <row r="37" spans="4:14" x14ac:dyDescent="0.25">
      <c r="D37" s="5"/>
      <c r="E37" s="48">
        <v>15.24</v>
      </c>
      <c r="G37" s="18"/>
      <c r="M37" s="5">
        <v>78</v>
      </c>
    </row>
    <row r="38" spans="4:14" x14ac:dyDescent="0.25">
      <c r="D38" s="5"/>
      <c r="E38" s="48">
        <v>5.74</v>
      </c>
      <c r="G38" s="18"/>
      <c r="M38" s="5">
        <v>78</v>
      </c>
    </row>
    <row r="39" spans="4:14" x14ac:dyDescent="0.25">
      <c r="D39" s="5"/>
      <c r="E39" s="48">
        <v>4.2</v>
      </c>
      <c r="F39" s="5">
        <f>SUM(E8:E39)</f>
        <v>2240.3300000000004</v>
      </c>
      <c r="G39" s="18"/>
      <c r="M39" s="5">
        <v>78</v>
      </c>
    </row>
    <row r="40" spans="4:14" x14ac:dyDescent="0.25">
      <c r="D40" s="5"/>
      <c r="F40" s="5">
        <f>SUM(F6:F39)</f>
        <v>8707.630000000001</v>
      </c>
      <c r="G40" s="18"/>
      <c r="M40" s="5">
        <v>78</v>
      </c>
    </row>
    <row r="41" spans="4:14" x14ac:dyDescent="0.25">
      <c r="D41" s="5"/>
      <c r="G41" s="18"/>
      <c r="M41" s="5">
        <v>78</v>
      </c>
    </row>
    <row r="42" spans="4:14" x14ac:dyDescent="0.25">
      <c r="D42" s="5"/>
      <c r="G42" s="18"/>
      <c r="M42" s="5">
        <v>78</v>
      </c>
    </row>
    <row r="43" spans="4:14" x14ac:dyDescent="0.25">
      <c r="D43" s="15"/>
      <c r="E43" s="49"/>
      <c r="F43" s="11"/>
      <c r="G43" s="15"/>
      <c r="M43" s="5">
        <v>78</v>
      </c>
    </row>
    <row r="44" spans="4:14" x14ac:dyDescent="0.25">
      <c r="M44" s="5">
        <v>78</v>
      </c>
      <c r="N44" s="17"/>
    </row>
    <row r="45" spans="4:14" x14ac:dyDescent="0.25">
      <c r="L45" s="7"/>
      <c r="M45" s="5">
        <v>78.95</v>
      </c>
    </row>
    <row r="46" spans="4:14" x14ac:dyDescent="0.25">
      <c r="M46" s="5">
        <v>91.95</v>
      </c>
      <c r="N46" s="17"/>
    </row>
    <row r="47" spans="4:14" x14ac:dyDescent="0.25">
      <c r="L47" s="11"/>
      <c r="M47" s="5">
        <v>96</v>
      </c>
      <c r="N47" s="17">
        <f>SUM(M4:M47)</f>
        <v>2292.4999999999995</v>
      </c>
    </row>
    <row r="48" spans="4:14" x14ac:dyDescent="0.25">
      <c r="M48" s="5">
        <v>114.77</v>
      </c>
    </row>
    <row r="49" spans="13:14" x14ac:dyDescent="0.25">
      <c r="M49" s="5">
        <v>153</v>
      </c>
    </row>
    <row r="50" spans="13:14" x14ac:dyDescent="0.25">
      <c r="M50" s="5">
        <v>183</v>
      </c>
      <c r="N50" s="17">
        <f>SUM(M48:M50)</f>
        <v>450.77</v>
      </c>
    </row>
  </sheetData>
  <mergeCells count="3">
    <mergeCell ref="A2:D2"/>
    <mergeCell ref="I2:L2"/>
    <mergeCell ref="I3:M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3" workbookViewId="0">
      <selection activeCell="E9" sqref="E9"/>
    </sheetView>
  </sheetViews>
  <sheetFormatPr defaultRowHeight="15" x14ac:dyDescent="0.25"/>
  <cols>
    <col min="4" max="4" width="10.5703125" bestFit="1" customWidth="1"/>
    <col min="5" max="5" width="10.5703125" style="5" customWidth="1"/>
    <col min="6" max="6" width="10.5703125" bestFit="1" customWidth="1"/>
    <col min="10" max="10" width="10.5703125" style="5" bestFit="1" customWidth="1"/>
    <col min="17" max="17" width="9.140625" style="5"/>
    <col min="18" max="18" width="10.5703125" bestFit="1" customWidth="1"/>
  </cols>
  <sheetData>
    <row r="1" spans="1:17" x14ac:dyDescent="0.25">
      <c r="E1" s="11" t="s">
        <v>62</v>
      </c>
    </row>
    <row r="2" spans="1:17" x14ac:dyDescent="0.25">
      <c r="A2" s="55" t="s">
        <v>35</v>
      </c>
      <c r="B2" s="55"/>
      <c r="C2" s="55"/>
      <c r="D2" s="55"/>
      <c r="E2" s="50"/>
      <c r="G2" s="55" t="s">
        <v>39</v>
      </c>
      <c r="H2" s="55"/>
      <c r="I2" s="55"/>
      <c r="J2" s="55"/>
    </row>
    <row r="3" spans="1:17" x14ac:dyDescent="0.25">
      <c r="G3" s="56" t="s">
        <v>45</v>
      </c>
      <c r="H3" s="56"/>
      <c r="I3" s="56"/>
      <c r="J3" s="56"/>
      <c r="K3" s="56"/>
    </row>
    <row r="4" spans="1:17" x14ac:dyDescent="0.25">
      <c r="D4" s="5"/>
    </row>
    <row r="5" spans="1:17" x14ac:dyDescent="0.25">
      <c r="D5" s="5"/>
      <c r="Q5" s="5">
        <v>0.23</v>
      </c>
    </row>
    <row r="6" spans="1:17" x14ac:dyDescent="0.25">
      <c r="D6" s="5"/>
      <c r="E6" s="5">
        <v>3995</v>
      </c>
      <c r="Q6" s="5">
        <v>1.74</v>
      </c>
    </row>
    <row r="7" spans="1:17" x14ac:dyDescent="0.25">
      <c r="D7" s="5"/>
      <c r="E7" s="5">
        <v>957.54</v>
      </c>
      <c r="F7" s="17">
        <f>SUM(E6:E7)</f>
        <v>4952.54</v>
      </c>
      <c r="Q7" s="5">
        <v>1.74</v>
      </c>
    </row>
    <row r="8" spans="1:17" x14ac:dyDescent="0.25">
      <c r="D8" s="5"/>
      <c r="E8" s="5">
        <v>350.68</v>
      </c>
      <c r="Q8" s="5">
        <v>5.95</v>
      </c>
    </row>
    <row r="9" spans="1:17" x14ac:dyDescent="0.25">
      <c r="D9" s="5"/>
      <c r="E9" s="5">
        <v>344.26</v>
      </c>
      <c r="Q9" s="5">
        <v>7.74</v>
      </c>
    </row>
    <row r="10" spans="1:17" x14ac:dyDescent="0.25">
      <c r="D10" s="5"/>
      <c r="E10" s="5">
        <v>339.33</v>
      </c>
      <c r="Q10" s="5">
        <v>12.4</v>
      </c>
    </row>
    <row r="11" spans="1:17" x14ac:dyDescent="0.25">
      <c r="D11" s="5"/>
      <c r="E11" s="5">
        <v>337.42</v>
      </c>
      <c r="F11" s="17">
        <f>SUM(E8:E11)</f>
        <v>1371.69</v>
      </c>
      <c r="Q11" s="5">
        <v>26</v>
      </c>
    </row>
    <row r="12" spans="1:17" x14ac:dyDescent="0.25">
      <c r="D12" s="5"/>
      <c r="E12" s="5">
        <v>51.26</v>
      </c>
      <c r="Q12" s="5">
        <v>26</v>
      </c>
    </row>
    <row r="13" spans="1:17" x14ac:dyDescent="0.25">
      <c r="D13" s="5"/>
      <c r="E13" s="5">
        <v>38.159999999999997</v>
      </c>
      <c r="Q13" s="5">
        <v>26</v>
      </c>
    </row>
    <row r="14" spans="1:17" x14ac:dyDescent="0.25">
      <c r="D14" s="5"/>
      <c r="E14" s="5">
        <v>32.270000000000003</v>
      </c>
      <c r="Q14" s="5">
        <v>26</v>
      </c>
    </row>
    <row r="15" spans="1:17" x14ac:dyDescent="0.25">
      <c r="D15" s="5"/>
      <c r="E15" s="5">
        <v>31.26</v>
      </c>
      <c r="Q15" s="5">
        <v>26</v>
      </c>
    </row>
    <row r="16" spans="1:17" x14ac:dyDescent="0.25">
      <c r="D16" s="5"/>
      <c r="E16" s="5">
        <v>31.26</v>
      </c>
      <c r="Q16" s="5">
        <v>26</v>
      </c>
    </row>
    <row r="17" spans="4:17" x14ac:dyDescent="0.25">
      <c r="D17" s="5"/>
      <c r="E17" s="5">
        <v>31.26</v>
      </c>
      <c r="Q17" s="5">
        <v>26</v>
      </c>
    </row>
    <row r="18" spans="4:17" x14ac:dyDescent="0.25">
      <c r="D18" s="5"/>
      <c r="E18" s="5">
        <v>31.26</v>
      </c>
      <c r="Q18" s="5">
        <v>27</v>
      </c>
    </row>
    <row r="19" spans="4:17" x14ac:dyDescent="0.25">
      <c r="D19" s="5"/>
      <c r="E19" s="5">
        <v>31.26</v>
      </c>
      <c r="Q19" s="5">
        <v>27.74</v>
      </c>
    </row>
    <row r="20" spans="4:17" x14ac:dyDescent="0.25">
      <c r="D20" s="5"/>
      <c r="E20" s="5">
        <v>31.26</v>
      </c>
      <c r="Q20" s="5">
        <v>30</v>
      </c>
    </row>
    <row r="21" spans="4:17" x14ac:dyDescent="0.25">
      <c r="D21" s="5"/>
      <c r="E21" s="5">
        <v>31.26</v>
      </c>
      <c r="Q21" s="5">
        <v>31.95</v>
      </c>
    </row>
    <row r="22" spans="4:17" x14ac:dyDescent="0.25">
      <c r="D22" s="5"/>
      <c r="E22" s="5">
        <v>31.26</v>
      </c>
      <c r="Q22" s="5">
        <v>33.96</v>
      </c>
    </row>
    <row r="23" spans="4:17" x14ac:dyDescent="0.25">
      <c r="D23" s="21"/>
      <c r="E23" s="5">
        <v>31.26</v>
      </c>
      <c r="Q23" s="5">
        <v>33.950000000000003</v>
      </c>
    </row>
    <row r="24" spans="4:17" x14ac:dyDescent="0.25">
      <c r="D24" s="5"/>
      <c r="E24" s="5">
        <v>31.16</v>
      </c>
      <c r="Q24" s="5">
        <v>36.19</v>
      </c>
    </row>
    <row r="25" spans="4:17" x14ac:dyDescent="0.25">
      <c r="D25" s="5"/>
      <c r="E25" s="5">
        <v>29.5</v>
      </c>
      <c r="Q25" s="5">
        <v>38</v>
      </c>
    </row>
    <row r="26" spans="4:17" x14ac:dyDescent="0.25">
      <c r="D26" s="5"/>
      <c r="E26" s="5">
        <v>15.24</v>
      </c>
      <c r="Q26" s="5">
        <v>47</v>
      </c>
    </row>
    <row r="27" spans="4:17" x14ac:dyDescent="0.25">
      <c r="D27" s="5"/>
      <c r="E27" s="5">
        <v>5.26</v>
      </c>
      <c r="Q27" s="5">
        <v>50</v>
      </c>
    </row>
    <row r="28" spans="4:17" x14ac:dyDescent="0.25">
      <c r="D28" s="5"/>
      <c r="E28" s="5">
        <v>4.2</v>
      </c>
      <c r="F28" s="17">
        <f>SUM(E12:E28)</f>
        <v>488.38999999999993</v>
      </c>
      <c r="Q28" s="5">
        <v>52</v>
      </c>
    </row>
    <row r="29" spans="4:17" x14ac:dyDescent="0.25">
      <c r="D29" s="5"/>
      <c r="F29">
        <f>SUM(F6:F28)</f>
        <v>6812.62</v>
      </c>
      <c r="Q29" s="5">
        <v>52</v>
      </c>
    </row>
    <row r="30" spans="4:17" x14ac:dyDescent="0.25">
      <c r="D30" s="5"/>
      <c r="Q30" s="5">
        <v>52</v>
      </c>
    </row>
    <row r="31" spans="4:17" x14ac:dyDescent="0.25">
      <c r="D31" s="5"/>
      <c r="Q31" s="5">
        <v>58.43</v>
      </c>
    </row>
    <row r="32" spans="4:17" x14ac:dyDescent="0.25">
      <c r="D32" s="5"/>
      <c r="Q32" s="5">
        <v>61.2</v>
      </c>
    </row>
    <row r="33" spans="4:17" x14ac:dyDescent="0.25">
      <c r="D33" s="5"/>
      <c r="Q33" s="5">
        <v>63</v>
      </c>
    </row>
    <row r="34" spans="4:17" x14ac:dyDescent="0.25">
      <c r="D34" s="21"/>
      <c r="Q34" s="5">
        <v>67.61</v>
      </c>
    </row>
    <row r="35" spans="4:17" x14ac:dyDescent="0.25">
      <c r="D35" s="15"/>
      <c r="Q35" s="5">
        <v>78</v>
      </c>
    </row>
    <row r="36" spans="4:17" x14ac:dyDescent="0.25">
      <c r="Q36" s="5">
        <v>78</v>
      </c>
    </row>
    <row r="37" spans="4:17" x14ac:dyDescent="0.25">
      <c r="Q37" s="5">
        <v>78</v>
      </c>
    </row>
    <row r="38" spans="4:17" x14ac:dyDescent="0.25">
      <c r="Q38" s="5">
        <v>78</v>
      </c>
    </row>
    <row r="39" spans="4:17" x14ac:dyDescent="0.25">
      <c r="Q39" s="5">
        <v>78</v>
      </c>
    </row>
    <row r="40" spans="4:17" x14ac:dyDescent="0.25">
      <c r="Q40" s="5">
        <v>78</v>
      </c>
    </row>
    <row r="41" spans="4:17" x14ac:dyDescent="0.25">
      <c r="Q41" s="5">
        <v>78</v>
      </c>
    </row>
    <row r="42" spans="4:17" x14ac:dyDescent="0.25">
      <c r="Q42" s="5">
        <v>78</v>
      </c>
    </row>
    <row r="43" spans="4:17" x14ac:dyDescent="0.25">
      <c r="Q43" s="5">
        <v>78</v>
      </c>
    </row>
    <row r="44" spans="4:17" x14ac:dyDescent="0.25">
      <c r="L44" s="17" t="s">
        <v>45</v>
      </c>
      <c r="Q44" s="5">
        <v>78</v>
      </c>
    </row>
    <row r="45" spans="4:17" x14ac:dyDescent="0.25">
      <c r="D45" s="15"/>
      <c r="L45" s="17"/>
      <c r="Q45" s="5">
        <v>78</v>
      </c>
    </row>
    <row r="46" spans="4:17" x14ac:dyDescent="0.25">
      <c r="D46" s="15"/>
      <c r="L46" s="17"/>
      <c r="Q46" s="5">
        <v>78</v>
      </c>
    </row>
    <row r="47" spans="4:17" x14ac:dyDescent="0.25">
      <c r="D47" s="15"/>
      <c r="L47" s="17"/>
      <c r="Q47" s="5">
        <v>78</v>
      </c>
    </row>
    <row r="48" spans="4:17" x14ac:dyDescent="0.25">
      <c r="D48" s="15"/>
      <c r="L48" s="17"/>
      <c r="Q48" s="5">
        <v>78</v>
      </c>
    </row>
    <row r="49" spans="4:18" x14ac:dyDescent="0.25">
      <c r="D49" s="15"/>
      <c r="K49" s="17"/>
      <c r="L49" s="17"/>
      <c r="Q49" s="5">
        <v>78</v>
      </c>
    </row>
    <row r="50" spans="4:18" x14ac:dyDescent="0.25">
      <c r="J50" s="7"/>
      <c r="K50" s="17"/>
      <c r="Q50" s="5">
        <v>78</v>
      </c>
    </row>
    <row r="51" spans="4:18" x14ac:dyDescent="0.25">
      <c r="K51" s="17"/>
      <c r="L51" s="17" t="s">
        <v>45</v>
      </c>
      <c r="Q51" s="5">
        <v>78.59</v>
      </c>
    </row>
    <row r="52" spans="4:18" x14ac:dyDescent="0.25">
      <c r="J52" s="11"/>
      <c r="L52" s="17"/>
      <c r="Q52" s="5">
        <v>78.95</v>
      </c>
    </row>
    <row r="53" spans="4:18" x14ac:dyDescent="0.25">
      <c r="Q53" s="5">
        <v>91.96</v>
      </c>
    </row>
    <row r="54" spans="4:18" x14ac:dyDescent="0.25">
      <c r="Q54" s="5">
        <v>96</v>
      </c>
      <c r="R54" s="17">
        <f>SUM(Q5:Q54)</f>
        <v>2567.33</v>
      </c>
    </row>
    <row r="55" spans="4:18" x14ac:dyDescent="0.25">
      <c r="Q55" s="5">
        <v>114.77</v>
      </c>
    </row>
    <row r="56" spans="4:18" x14ac:dyDescent="0.25">
      <c r="Q56" s="5">
        <v>153</v>
      </c>
    </row>
    <row r="57" spans="4:18" x14ac:dyDescent="0.25">
      <c r="Q57" s="5">
        <v>183</v>
      </c>
      <c r="R57" s="17">
        <f>SUM(Q55:Q57)</f>
        <v>450.77</v>
      </c>
    </row>
    <row r="58" spans="4:18" x14ac:dyDescent="0.25">
      <c r="R58">
        <f>SUM(R5:R57)</f>
        <v>3018.1</v>
      </c>
    </row>
  </sheetData>
  <sortState ref="G4:J52">
    <sortCondition ref="J4:J52"/>
  </sortState>
  <mergeCells count="3">
    <mergeCell ref="A2:D2"/>
    <mergeCell ref="G2:J2"/>
    <mergeCell ref="G3:K3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workbookViewId="0">
      <selection activeCell="A3" sqref="A3:XFD114"/>
    </sheetView>
  </sheetViews>
  <sheetFormatPr defaultRowHeight="15" x14ac:dyDescent="0.25"/>
  <cols>
    <col min="4" max="4" width="10.5703125" bestFit="1" customWidth="1"/>
    <col min="5" max="5" width="10.5703125" customWidth="1"/>
    <col min="10" max="10" width="10.5703125" style="5" bestFit="1" customWidth="1"/>
  </cols>
  <sheetData>
    <row r="1" spans="1:11" x14ac:dyDescent="0.25">
      <c r="E1" s="20" t="s">
        <v>49</v>
      </c>
    </row>
    <row r="2" spans="1:11" x14ac:dyDescent="0.25">
      <c r="A2" s="55" t="s">
        <v>35</v>
      </c>
      <c r="B2" s="55"/>
      <c r="C2" s="55"/>
      <c r="D2" s="55"/>
      <c r="E2" s="19"/>
      <c r="G2" s="55" t="s">
        <v>39</v>
      </c>
      <c r="H2" s="55"/>
      <c r="I2" s="55"/>
      <c r="J2" s="55"/>
    </row>
    <row r="3" spans="1:11" x14ac:dyDescent="0.25">
      <c r="G3" s="56"/>
      <c r="H3" s="56"/>
      <c r="I3" s="56"/>
      <c r="J3" s="56"/>
      <c r="K3" s="56"/>
    </row>
    <row r="4" spans="1:11" x14ac:dyDescent="0.25">
      <c r="D4" s="5"/>
      <c r="E4" s="5"/>
    </row>
    <row r="5" spans="1:11" x14ac:dyDescent="0.25">
      <c r="D5" s="5"/>
      <c r="E5" s="5"/>
      <c r="J5" s="7"/>
    </row>
    <row r="6" spans="1:11" x14ac:dyDescent="0.25">
      <c r="D6" s="5"/>
      <c r="E6" s="5"/>
    </row>
    <row r="7" spans="1:11" x14ac:dyDescent="0.25">
      <c r="D7" s="5"/>
      <c r="E7" s="5"/>
    </row>
    <row r="8" spans="1:11" x14ac:dyDescent="0.25">
      <c r="D8" s="5"/>
      <c r="E8" s="5"/>
    </row>
    <row r="9" spans="1:11" x14ac:dyDescent="0.25">
      <c r="D9" s="5"/>
      <c r="E9" s="5"/>
    </row>
    <row r="10" spans="1:11" x14ac:dyDescent="0.25">
      <c r="D10" s="5"/>
      <c r="E10" s="5"/>
    </row>
    <row r="11" spans="1:11" x14ac:dyDescent="0.25">
      <c r="D11" s="5"/>
      <c r="E11" s="5"/>
    </row>
    <row r="12" spans="1:11" x14ac:dyDescent="0.25">
      <c r="D12" s="5"/>
      <c r="E12" s="18"/>
    </row>
    <row r="13" spans="1:11" x14ac:dyDescent="0.25">
      <c r="D13" s="5"/>
      <c r="E13" s="18"/>
    </row>
    <row r="14" spans="1:11" x14ac:dyDescent="0.25">
      <c r="D14" s="5"/>
      <c r="E14" s="18"/>
    </row>
    <row r="15" spans="1:11" x14ac:dyDescent="0.25">
      <c r="D15" s="5"/>
      <c r="E15" s="18"/>
    </row>
    <row r="16" spans="1:11" x14ac:dyDescent="0.25">
      <c r="D16" s="5"/>
      <c r="E16" s="18"/>
    </row>
    <row r="17" spans="4:5" x14ac:dyDescent="0.25">
      <c r="D17" s="5"/>
      <c r="E17" s="18"/>
    </row>
    <row r="18" spans="4:5" x14ac:dyDescent="0.25">
      <c r="D18" s="5"/>
      <c r="E18" s="18"/>
    </row>
    <row r="19" spans="4:5" x14ac:dyDescent="0.25">
      <c r="D19" s="5"/>
      <c r="E19" s="18"/>
    </row>
    <row r="20" spans="4:5" x14ac:dyDescent="0.25">
      <c r="D20" s="5"/>
      <c r="E20" s="18"/>
    </row>
    <row r="21" spans="4:5" x14ac:dyDescent="0.25">
      <c r="D21" s="5"/>
      <c r="E21" s="18"/>
    </row>
    <row r="22" spans="4:5" x14ac:dyDescent="0.25">
      <c r="D22" s="5"/>
      <c r="E22" s="18"/>
    </row>
    <row r="23" spans="4:5" x14ac:dyDescent="0.25">
      <c r="D23" s="5"/>
      <c r="E23" s="18"/>
    </row>
    <row r="24" spans="4:5" x14ac:dyDescent="0.25">
      <c r="D24" s="11"/>
      <c r="E24" s="18"/>
    </row>
    <row r="25" spans="4:5" x14ac:dyDescent="0.25">
      <c r="E25" s="18"/>
    </row>
    <row r="26" spans="4:5" x14ac:dyDescent="0.25">
      <c r="E26" s="18"/>
    </row>
    <row r="27" spans="4:5" x14ac:dyDescent="0.25">
      <c r="D27" s="5"/>
      <c r="E27" s="18"/>
    </row>
    <row r="28" spans="4:5" x14ac:dyDescent="0.25">
      <c r="E28" s="18"/>
    </row>
    <row r="29" spans="4:5" x14ac:dyDescent="0.25">
      <c r="E29" s="18"/>
    </row>
    <row r="30" spans="4:5" x14ac:dyDescent="0.25">
      <c r="E30" s="18"/>
    </row>
    <row r="31" spans="4:5" x14ac:dyDescent="0.25">
      <c r="E31" s="18"/>
    </row>
    <row r="32" spans="4:5" x14ac:dyDescent="0.25">
      <c r="E32" s="18"/>
    </row>
    <row r="33" spans="4:12" x14ac:dyDescent="0.25">
      <c r="D33" s="5"/>
      <c r="E33" s="18"/>
    </row>
    <row r="34" spans="4:12" x14ac:dyDescent="0.25">
      <c r="D34" s="5"/>
      <c r="E34" s="18"/>
    </row>
    <row r="35" spans="4:12" x14ac:dyDescent="0.25">
      <c r="D35" s="5"/>
      <c r="E35" s="18"/>
    </row>
    <row r="36" spans="4:12" x14ac:dyDescent="0.25">
      <c r="E36" s="18"/>
    </row>
    <row r="37" spans="4:12" x14ac:dyDescent="0.25">
      <c r="E37" s="18"/>
    </row>
    <row r="38" spans="4:12" x14ac:dyDescent="0.25">
      <c r="E38" s="18"/>
    </row>
    <row r="39" spans="4:12" x14ac:dyDescent="0.25">
      <c r="E39" s="18"/>
    </row>
    <row r="40" spans="4:12" x14ac:dyDescent="0.25">
      <c r="E40" s="18"/>
    </row>
    <row r="41" spans="4:12" x14ac:dyDescent="0.25">
      <c r="E41" s="18"/>
    </row>
    <row r="42" spans="4:12" x14ac:dyDescent="0.25">
      <c r="E42" s="18"/>
    </row>
    <row r="43" spans="4:12" x14ac:dyDescent="0.25">
      <c r="E43" s="18"/>
    </row>
    <row r="44" spans="4:12" x14ac:dyDescent="0.25">
      <c r="D44" s="15"/>
      <c r="E44" s="15"/>
    </row>
    <row r="45" spans="4:12" x14ac:dyDescent="0.25">
      <c r="L45" s="17"/>
    </row>
    <row r="47" spans="4:12" x14ac:dyDescent="0.25">
      <c r="L47" s="17"/>
    </row>
    <row r="108" spans="10:11" x14ac:dyDescent="0.25">
      <c r="J108" s="7"/>
    </row>
    <row r="111" spans="10:11" x14ac:dyDescent="0.25">
      <c r="K111" s="17"/>
    </row>
    <row r="112" spans="10:11" x14ac:dyDescent="0.25">
      <c r="J112" s="11"/>
    </row>
  </sheetData>
  <sortState ref="G4:J111">
    <sortCondition ref="J4:J111"/>
  </sortState>
  <mergeCells count="3">
    <mergeCell ref="A2:D2"/>
    <mergeCell ref="G2:J2"/>
    <mergeCell ref="G3:K3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workbookViewId="0">
      <selection activeCell="A3" sqref="A3:XFD114"/>
    </sheetView>
  </sheetViews>
  <sheetFormatPr defaultRowHeight="15" x14ac:dyDescent="0.25"/>
  <cols>
    <col min="11" max="11" width="10.5703125" style="5" bestFit="1" customWidth="1"/>
    <col min="12" max="12" width="10.5703125" bestFit="1" customWidth="1"/>
    <col min="24" max="24" width="9.140625" style="5"/>
    <col min="25" max="25" width="10.5703125" bestFit="1" customWidth="1"/>
  </cols>
  <sheetData>
    <row r="1" spans="1:17" x14ac:dyDescent="0.25">
      <c r="E1" s="20" t="s">
        <v>57</v>
      </c>
      <c r="J1" s="5"/>
    </row>
    <row r="2" spans="1:17" x14ac:dyDescent="0.25">
      <c r="A2" s="55" t="s">
        <v>35</v>
      </c>
      <c r="B2" s="55"/>
      <c r="C2" s="55"/>
      <c r="D2" s="55"/>
      <c r="E2" s="26"/>
      <c r="N2" s="55" t="s">
        <v>39</v>
      </c>
      <c r="O2" s="55"/>
      <c r="P2" s="55"/>
      <c r="Q2" s="55"/>
    </row>
    <row r="4" spans="1:17" x14ac:dyDescent="0.25">
      <c r="L4" s="28"/>
    </row>
    <row r="11" spans="1:17" x14ac:dyDescent="0.25">
      <c r="L11" s="28"/>
    </row>
    <row r="32" spans="11:12" x14ac:dyDescent="0.25">
      <c r="K32" s="29"/>
      <c r="L32" s="28"/>
    </row>
    <row r="47" spans="25:25" x14ac:dyDescent="0.25">
      <c r="Y47" s="28"/>
    </row>
    <row r="50" spans="24:25" ht="15.75" thickBot="1" x14ac:dyDescent="0.3"/>
    <row r="51" spans="24:25" ht="15.75" thickBot="1" x14ac:dyDescent="0.3">
      <c r="X51" s="27"/>
      <c r="Y51" s="17"/>
    </row>
  </sheetData>
  <mergeCells count="2">
    <mergeCell ref="A2:D2"/>
    <mergeCell ref="N2:Q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F29" workbookViewId="0">
      <selection activeCell="A3" sqref="A3:XFD114"/>
    </sheetView>
  </sheetViews>
  <sheetFormatPr defaultRowHeight="15" x14ac:dyDescent="0.25"/>
  <cols>
    <col min="11" max="11" width="10.5703125" style="5" bestFit="1" customWidth="1"/>
    <col min="12" max="12" width="10.5703125" bestFit="1" customWidth="1"/>
    <col min="24" max="24" width="9.140625" style="5"/>
    <col min="25" max="25" width="10.5703125" bestFit="1" customWidth="1"/>
  </cols>
  <sheetData>
    <row r="1" spans="1:23" x14ac:dyDescent="0.25">
      <c r="A1" s="57">
        <v>44347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spans="1:23" x14ac:dyDescent="0.25">
      <c r="A2" s="56" t="s">
        <v>35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5" spans="1:23" x14ac:dyDescent="0.25">
      <c r="L5" s="28"/>
    </row>
    <row r="12" spans="1:23" x14ac:dyDescent="0.25">
      <c r="L12" s="28"/>
    </row>
    <row r="30" spans="11:12" x14ac:dyDescent="0.25">
      <c r="K30" s="29"/>
      <c r="L30" s="17"/>
    </row>
    <row r="31" spans="11:12" x14ac:dyDescent="0.25">
      <c r="L31" s="28"/>
    </row>
    <row r="56" spans="25:25" x14ac:dyDescent="0.25">
      <c r="Y56" s="28"/>
    </row>
    <row r="58" spans="25:25" x14ac:dyDescent="0.25">
      <c r="Y58" s="28"/>
    </row>
    <row r="60" spans="25:25" x14ac:dyDescent="0.25">
      <c r="Y60" s="28"/>
    </row>
  </sheetData>
  <mergeCells count="2">
    <mergeCell ref="A1:W1"/>
    <mergeCell ref="A2:L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02"/>
  <sheetViews>
    <sheetView workbookViewId="0">
      <selection activeCell="A3" sqref="A3:XFD114"/>
    </sheetView>
  </sheetViews>
  <sheetFormatPr defaultRowHeight="15" x14ac:dyDescent="0.25"/>
  <cols>
    <col min="10" max="10" width="10.5703125" style="5" bestFit="1" customWidth="1"/>
    <col min="11" max="11" width="10.5703125" bestFit="1" customWidth="1"/>
    <col min="25" max="25" width="9.140625" style="5"/>
    <col min="26" max="27" width="10.5703125" bestFit="1" customWidth="1"/>
  </cols>
  <sheetData>
    <row r="3" spans="1:11" x14ac:dyDescent="0.25">
      <c r="A3" s="30"/>
    </row>
    <row r="6" spans="1:11" x14ac:dyDescent="0.25">
      <c r="K6" s="17"/>
    </row>
    <row r="12" spans="1:11" x14ac:dyDescent="0.25">
      <c r="K12" s="17"/>
    </row>
    <row r="23" spans="11:11" x14ac:dyDescent="0.25">
      <c r="K23" s="17"/>
    </row>
    <row r="25" spans="11:11" x14ac:dyDescent="0.25">
      <c r="K25" s="17"/>
    </row>
    <row r="102" spans="26:27" x14ac:dyDescent="0.25">
      <c r="Z102" s="17"/>
      <c r="AA102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Master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2021-01-20T20:02:02Z</dcterms:created>
  <dcterms:modified xsi:type="dcterms:W3CDTF">2022-04-14T16:52:19Z</dcterms:modified>
</cp:coreProperties>
</file>